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dok_000\Desktop\"/>
    </mc:Choice>
  </mc:AlternateContent>
  <bookViews>
    <workbookView xWindow="0" yWindow="0" windowWidth="20490" windowHeight="7545" tabRatio="742" firstSheet="1" activeTab="7" xr2:uid="{928B266E-F985-4D72-9FAC-F3650689B6FD}"/>
  </bookViews>
  <sheets>
    <sheet name=" 1.hafta skorlama" sheetId="2" r:id="rId1"/>
    <sheet name="2.hafta skorlama" sheetId="12" r:id="rId2"/>
    <sheet name="3.hafta skorlama" sheetId="15" r:id="rId3"/>
    <sheet name="EN YÜKSEK SKOR" sheetId="11" r:id="rId4"/>
    <sheet name="5 aralık" sheetId="3" r:id="rId5"/>
    <sheet name="12 aralık" sheetId="13" r:id="rId6"/>
    <sheet name="26 aralık" sheetId="14" r:id="rId7"/>
    <sheet name="2 ocak" sheetId="16" r:id="rId8"/>
    <sheet name="9 ocak" sheetId="17" r:id="rId9"/>
    <sheet name="SIRALAMA" sheetId="10" r:id="rId10"/>
  </sheets>
  <externalReferences>
    <externalReference r:id="rId11"/>
    <externalReference r:id="rId12"/>
  </externalReferences>
  <definedNames>
    <definedName name="_xlnm._FilterDatabase" localSheetId="0" hidden="1">' 1.hafta skorlama'!$A$1:$I$1</definedName>
    <definedName name="_xlnm._FilterDatabase" localSheetId="1" hidden="1">'2.hafta skorlama'!$A$3:$O$39</definedName>
    <definedName name="_xlnm._FilterDatabase" localSheetId="3" hidden="1">'EN YÜKSEK SKOR'!$A$4:$B$34</definedName>
    <definedName name="_xlnm._FilterDatabase" localSheetId="9" hidden="1">SIRALAMA!$A$2:$E$2</definedName>
  </definedNames>
  <calcPr calcId="171027" iterateDelta="1E-4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1" l="1"/>
  <c r="A4" i="11"/>
  <c r="C4" i="11"/>
  <c r="D4" i="11"/>
  <c r="E4" i="11"/>
  <c r="F4" i="11"/>
  <c r="G4" i="11"/>
  <c r="A5" i="11"/>
  <c r="B5" i="11"/>
  <c r="C5" i="11"/>
  <c r="D5" i="11"/>
  <c r="E5" i="11"/>
  <c r="F5" i="11"/>
  <c r="G5" i="11"/>
  <c r="H5" i="11"/>
  <c r="A6" i="11"/>
  <c r="B6" i="11"/>
  <c r="C6" i="11"/>
  <c r="D6" i="11"/>
  <c r="E6" i="11"/>
  <c r="F6" i="11"/>
  <c r="G6" i="11"/>
  <c r="H6" i="11"/>
  <c r="A7" i="11"/>
  <c r="B7" i="11"/>
  <c r="C7" i="11"/>
  <c r="D7" i="11"/>
  <c r="E7" i="11"/>
  <c r="F7" i="11"/>
  <c r="G7" i="11"/>
  <c r="H7" i="11"/>
  <c r="A8" i="11"/>
  <c r="B8" i="11"/>
  <c r="C8" i="11"/>
  <c r="D8" i="11"/>
  <c r="E8" i="11"/>
  <c r="F8" i="11"/>
  <c r="G8" i="11"/>
  <c r="H8" i="11"/>
  <c r="A9" i="11"/>
  <c r="B9" i="11"/>
  <c r="C9" i="11"/>
  <c r="D9" i="11"/>
  <c r="E9" i="11"/>
  <c r="F9" i="11"/>
  <c r="G9" i="11"/>
  <c r="H9" i="11"/>
  <c r="A10" i="11"/>
  <c r="B10" i="11"/>
  <c r="C10" i="11"/>
  <c r="D10" i="11"/>
  <c r="E10" i="11"/>
  <c r="F10" i="11"/>
  <c r="G10" i="11"/>
  <c r="H10" i="11"/>
  <c r="A11" i="11"/>
  <c r="B11" i="11"/>
  <c r="C11" i="11"/>
  <c r="D11" i="11"/>
  <c r="E11" i="11"/>
  <c r="F11" i="11"/>
  <c r="G11" i="11"/>
  <c r="H11" i="11"/>
  <c r="A12" i="11"/>
  <c r="B12" i="11"/>
  <c r="C12" i="11"/>
  <c r="D12" i="11"/>
  <c r="E12" i="11"/>
  <c r="F12" i="11"/>
  <c r="G12" i="11"/>
  <c r="H12" i="11"/>
  <c r="A13" i="11"/>
  <c r="B13" i="11"/>
  <c r="C13" i="11"/>
  <c r="D13" i="11"/>
  <c r="E13" i="11"/>
  <c r="F13" i="11"/>
  <c r="G13" i="11"/>
  <c r="H13" i="11"/>
  <c r="A14" i="11"/>
  <c r="B14" i="11"/>
  <c r="C14" i="11"/>
  <c r="D14" i="11"/>
  <c r="E14" i="11"/>
  <c r="F14" i="11"/>
  <c r="G14" i="11"/>
  <c r="H14" i="11"/>
  <c r="A15" i="11"/>
  <c r="B15" i="11"/>
  <c r="C15" i="11"/>
  <c r="D15" i="11"/>
  <c r="E15" i="11"/>
  <c r="F15" i="11"/>
  <c r="G15" i="11"/>
  <c r="H15" i="11"/>
  <c r="A16" i="11"/>
  <c r="B16" i="11"/>
  <c r="C16" i="11"/>
  <c r="D16" i="11"/>
  <c r="E16" i="11"/>
  <c r="F16" i="11"/>
  <c r="G16" i="11"/>
  <c r="H16" i="11"/>
  <c r="A17" i="11"/>
  <c r="B17" i="11"/>
  <c r="C17" i="11"/>
  <c r="D17" i="11"/>
  <c r="E17" i="11"/>
  <c r="F17" i="11"/>
  <c r="G17" i="11"/>
  <c r="H17" i="11"/>
  <c r="A18" i="11"/>
  <c r="B18" i="11"/>
  <c r="C18" i="11"/>
  <c r="D18" i="11"/>
  <c r="E18" i="11"/>
  <c r="F18" i="11"/>
  <c r="G18" i="11"/>
  <c r="H18" i="11"/>
  <c r="A19" i="11"/>
  <c r="B19" i="11"/>
  <c r="C19" i="11"/>
  <c r="D19" i="11"/>
  <c r="E19" i="11"/>
  <c r="F19" i="11"/>
  <c r="G19" i="11"/>
  <c r="H19" i="11"/>
  <c r="A20" i="11"/>
  <c r="B20" i="11"/>
  <c r="C20" i="11"/>
  <c r="D20" i="11"/>
  <c r="E20" i="11"/>
  <c r="F20" i="11"/>
  <c r="G20" i="11"/>
  <c r="H20" i="11"/>
  <c r="A21" i="11"/>
  <c r="B21" i="11"/>
  <c r="C21" i="11"/>
  <c r="D21" i="11"/>
  <c r="E21" i="11"/>
  <c r="F21" i="11"/>
  <c r="G21" i="11"/>
  <c r="H21" i="11"/>
  <c r="A22" i="11"/>
  <c r="B22" i="11"/>
  <c r="C22" i="11"/>
  <c r="D22" i="11"/>
  <c r="E22" i="11"/>
  <c r="F22" i="11"/>
  <c r="G22" i="11"/>
  <c r="H22" i="11"/>
  <c r="A23" i="11"/>
  <c r="B23" i="11"/>
  <c r="C23" i="11"/>
  <c r="D23" i="11"/>
  <c r="E23" i="11"/>
  <c r="F23" i="11"/>
  <c r="G23" i="11"/>
  <c r="H23" i="11"/>
  <c r="A24" i="11"/>
  <c r="B24" i="11"/>
  <c r="C24" i="11"/>
  <c r="D24" i="11"/>
  <c r="E24" i="11"/>
  <c r="F24" i="11"/>
  <c r="G24" i="11"/>
  <c r="H24" i="11"/>
  <c r="A25" i="11"/>
  <c r="B25" i="11"/>
  <c r="C25" i="11"/>
  <c r="D25" i="11"/>
  <c r="E25" i="11"/>
  <c r="F25" i="11"/>
  <c r="G25" i="11"/>
  <c r="H25" i="11"/>
  <c r="A26" i="11"/>
  <c r="B26" i="11"/>
  <c r="C26" i="11"/>
  <c r="D26" i="11"/>
  <c r="E26" i="11"/>
  <c r="F26" i="11"/>
  <c r="G26" i="11"/>
  <c r="H26" i="11"/>
  <c r="A27" i="11"/>
  <c r="B27" i="11"/>
  <c r="C27" i="11"/>
  <c r="D27" i="11"/>
  <c r="E27" i="11"/>
  <c r="F27" i="11"/>
  <c r="G27" i="11"/>
  <c r="H27" i="11"/>
  <c r="A28" i="11"/>
  <c r="B28" i="11"/>
  <c r="C28" i="11"/>
  <c r="D28" i="11"/>
  <c r="E28" i="11"/>
  <c r="F28" i="11"/>
  <c r="G28" i="11"/>
  <c r="H28" i="11"/>
  <c r="A29" i="11"/>
  <c r="B29" i="11"/>
  <c r="C29" i="11"/>
  <c r="D29" i="11"/>
  <c r="E29" i="11"/>
  <c r="F29" i="11"/>
  <c r="G29" i="11"/>
  <c r="H29" i="11"/>
  <c r="A30" i="11"/>
  <c r="B30" i="11"/>
  <c r="C30" i="11"/>
  <c r="D30" i="11"/>
  <c r="E30" i="11"/>
  <c r="F30" i="11"/>
  <c r="G30" i="11"/>
  <c r="H30" i="11"/>
  <c r="A31" i="11"/>
  <c r="B31" i="11"/>
  <c r="C31" i="11"/>
  <c r="D31" i="11"/>
  <c r="E31" i="11"/>
  <c r="F31" i="11"/>
  <c r="G31" i="11"/>
  <c r="H31" i="11"/>
  <c r="A32" i="11"/>
  <c r="B32" i="11"/>
  <c r="C32" i="11"/>
  <c r="D32" i="11"/>
  <c r="E32" i="11"/>
  <c r="F32" i="11"/>
  <c r="G32" i="11"/>
  <c r="H32" i="11"/>
  <c r="A33" i="11"/>
  <c r="B33" i="11"/>
  <c r="C33" i="11"/>
  <c r="D33" i="11"/>
  <c r="E33" i="11"/>
  <c r="F33" i="11"/>
  <c r="G33" i="11"/>
  <c r="H33" i="11"/>
  <c r="A34" i="11"/>
  <c r="B34" i="11"/>
  <c r="C34" i="11"/>
  <c r="D34" i="11"/>
  <c r="E34" i="11"/>
  <c r="F34" i="11"/>
  <c r="G34" i="11"/>
  <c r="H34" i="11"/>
  <c r="A35" i="11"/>
  <c r="B35" i="11"/>
  <c r="C35" i="11"/>
  <c r="D35" i="11"/>
  <c r="E35" i="11"/>
  <c r="F35" i="11"/>
  <c r="G35" i="11"/>
  <c r="H35" i="11"/>
  <c r="A36" i="11"/>
  <c r="B36" i="11"/>
  <c r="C36" i="11"/>
  <c r="D36" i="11"/>
  <c r="E36" i="11"/>
  <c r="F36" i="11"/>
  <c r="G36" i="11"/>
  <c r="H36" i="11"/>
  <c r="A37" i="11"/>
  <c r="B37" i="11"/>
  <c r="C37" i="11"/>
  <c r="D37" i="11"/>
  <c r="E37" i="11"/>
  <c r="F37" i="11"/>
  <c r="G37" i="11"/>
  <c r="H37" i="11"/>
  <c r="A38" i="11"/>
  <c r="B38" i="11"/>
  <c r="C38" i="11"/>
  <c r="D38" i="11"/>
  <c r="E38" i="11"/>
  <c r="F38" i="11"/>
  <c r="G38" i="11"/>
  <c r="H38" i="11"/>
  <c r="A39" i="11"/>
  <c r="B39" i="11"/>
  <c r="C39" i="11"/>
  <c r="D39" i="11"/>
  <c r="E39" i="11"/>
  <c r="F39" i="11"/>
  <c r="G39" i="11"/>
  <c r="H39" i="11"/>
  <c r="L34" i="17"/>
  <c r="L35" i="17"/>
  <c r="L36" i="17"/>
  <c r="K38" i="17"/>
  <c r="J38" i="17"/>
  <c r="G38" i="17"/>
  <c r="F38" i="17"/>
  <c r="F39" i="17" s="1"/>
  <c r="O36" i="17"/>
  <c r="D36" i="17"/>
  <c r="O35" i="17"/>
  <c r="D35" i="17"/>
  <c r="O34" i="17"/>
  <c r="N34" i="17"/>
  <c r="D34" i="17"/>
  <c r="C34" i="17"/>
  <c r="K30" i="17"/>
  <c r="J30" i="17"/>
  <c r="G30" i="17"/>
  <c r="F30" i="17"/>
  <c r="F31" i="17" s="1"/>
  <c r="O29" i="17"/>
  <c r="D29" i="17"/>
  <c r="O28" i="17"/>
  <c r="D28" i="17"/>
  <c r="O27" i="17"/>
  <c r="D27" i="17"/>
  <c r="O26" i="17"/>
  <c r="N26" i="17"/>
  <c r="J31" i="17"/>
  <c r="D26" i="17"/>
  <c r="C26" i="17"/>
  <c r="K22" i="17"/>
  <c r="J22" i="17"/>
  <c r="G22" i="17"/>
  <c r="F22" i="17"/>
  <c r="F23" i="17" s="1"/>
  <c r="O21" i="17"/>
  <c r="N21" i="17"/>
  <c r="J23" i="17"/>
  <c r="D21" i="17"/>
  <c r="O20" i="17"/>
  <c r="N20" i="17"/>
  <c r="D20" i="17"/>
  <c r="O19" i="17"/>
  <c r="N19" i="17"/>
  <c r="D19" i="17"/>
  <c r="O18" i="17"/>
  <c r="N18" i="17"/>
  <c r="D18" i="17"/>
  <c r="C18" i="17"/>
  <c r="K14" i="17"/>
  <c r="J14" i="17"/>
  <c r="G14" i="17"/>
  <c r="F14" i="17"/>
  <c r="F15" i="17" s="1"/>
  <c r="D13" i="17"/>
  <c r="O12" i="17"/>
  <c r="N12" i="17"/>
  <c r="D12" i="17"/>
  <c r="O11" i="17"/>
  <c r="N11" i="17"/>
  <c r="D11" i="17"/>
  <c r="O10" i="17"/>
  <c r="N10" i="17"/>
  <c r="J15" i="17"/>
  <c r="D10" i="17"/>
  <c r="C10" i="17"/>
  <c r="J7" i="17"/>
  <c r="K6" i="17"/>
  <c r="J6" i="17"/>
  <c r="G6" i="17"/>
  <c r="F6" i="17"/>
  <c r="F7" i="17" s="1"/>
  <c r="O5" i="17"/>
  <c r="D5" i="17"/>
  <c r="O4" i="17"/>
  <c r="D4" i="17"/>
  <c r="O3" i="17"/>
  <c r="D3" i="17"/>
  <c r="O2" i="17"/>
  <c r="N2" i="17"/>
  <c r="D2" i="17"/>
  <c r="C2" i="17"/>
  <c r="J78" i="16"/>
  <c r="D77" i="16"/>
  <c r="O76" i="16"/>
  <c r="L76" i="16"/>
  <c r="E76" i="16"/>
  <c r="D76" i="16"/>
  <c r="O75" i="16"/>
  <c r="L75" i="16"/>
  <c r="E75" i="16"/>
  <c r="D75" i="16"/>
  <c r="O74" i="16"/>
  <c r="N74" i="16"/>
  <c r="L74" i="16"/>
  <c r="K78" i="16" s="1"/>
  <c r="E74" i="16"/>
  <c r="G78" i="16" s="1"/>
  <c r="D74" i="16"/>
  <c r="C74" i="16"/>
  <c r="O69" i="16"/>
  <c r="L69" i="16"/>
  <c r="D69" i="16"/>
  <c r="O68" i="16"/>
  <c r="L68" i="16"/>
  <c r="E68" i="16"/>
  <c r="D68" i="16"/>
  <c r="O67" i="16"/>
  <c r="E67" i="16"/>
  <c r="D67" i="16"/>
  <c r="O66" i="16"/>
  <c r="N66" i="16"/>
  <c r="L66" i="16"/>
  <c r="J70" i="16" s="1"/>
  <c r="E66" i="16"/>
  <c r="G70" i="16" s="1"/>
  <c r="D66" i="16"/>
  <c r="C66" i="16"/>
  <c r="O60" i="16"/>
  <c r="L60" i="16"/>
  <c r="E60" i="16"/>
  <c r="D60" i="16"/>
  <c r="O59" i="16"/>
  <c r="L59" i="16"/>
  <c r="E59" i="16"/>
  <c r="G62" i="16" s="1"/>
  <c r="D59" i="16"/>
  <c r="O58" i="16"/>
  <c r="N58" i="16"/>
  <c r="L58" i="16"/>
  <c r="K62" i="16" s="1"/>
  <c r="E58" i="16"/>
  <c r="F62" i="16" s="1"/>
  <c r="F63" i="16" s="1"/>
  <c r="D58" i="16"/>
  <c r="C58" i="16"/>
  <c r="G54" i="16"/>
  <c r="O53" i="16"/>
  <c r="L53" i="16"/>
  <c r="D53" i="16"/>
  <c r="O52" i="16"/>
  <c r="E52" i="16"/>
  <c r="D52" i="16"/>
  <c r="O51" i="16"/>
  <c r="L51" i="16"/>
  <c r="E51" i="16"/>
  <c r="D51" i="16"/>
  <c r="O50" i="16"/>
  <c r="N50" i="16"/>
  <c r="L50" i="16"/>
  <c r="K54" i="16" s="1"/>
  <c r="E50" i="16"/>
  <c r="F54" i="16" s="1"/>
  <c r="F55" i="16" s="1"/>
  <c r="D50" i="16"/>
  <c r="C50" i="16"/>
  <c r="K46" i="16"/>
  <c r="O45" i="16"/>
  <c r="O44" i="16"/>
  <c r="L44" i="16"/>
  <c r="E44" i="16"/>
  <c r="D44" i="16"/>
  <c r="O43" i="16"/>
  <c r="L43" i="16"/>
  <c r="E43" i="16"/>
  <c r="D43" i="16"/>
  <c r="O42" i="16"/>
  <c r="N42" i="16"/>
  <c r="L42" i="16"/>
  <c r="J46" i="16" s="1"/>
  <c r="J47" i="16" s="1"/>
  <c r="E42" i="16"/>
  <c r="G46" i="16" s="1"/>
  <c r="D42" i="16"/>
  <c r="C42" i="16"/>
  <c r="F38" i="16"/>
  <c r="F39" i="16" s="1"/>
  <c r="O37" i="16"/>
  <c r="D37" i="16"/>
  <c r="O36" i="16"/>
  <c r="L36" i="16"/>
  <c r="E36" i="16"/>
  <c r="D36" i="16"/>
  <c r="O35" i="16"/>
  <c r="L35" i="16"/>
  <c r="J38" i="16" s="1"/>
  <c r="J39" i="16" s="1"/>
  <c r="E35" i="16"/>
  <c r="D35" i="16"/>
  <c r="O34" i="16"/>
  <c r="N34" i="16"/>
  <c r="L34" i="16"/>
  <c r="K38" i="16" s="1"/>
  <c r="E34" i="16"/>
  <c r="G38" i="16" s="1"/>
  <c r="D34" i="16"/>
  <c r="C34" i="16"/>
  <c r="O28" i="16"/>
  <c r="L28" i="16"/>
  <c r="E28" i="16"/>
  <c r="D28" i="16"/>
  <c r="O27" i="16"/>
  <c r="L27" i="16"/>
  <c r="J30" i="16" s="1"/>
  <c r="E27" i="16"/>
  <c r="D27" i="16"/>
  <c r="O26" i="16"/>
  <c r="N26" i="16"/>
  <c r="L26" i="16"/>
  <c r="E26" i="16"/>
  <c r="G30" i="16" s="1"/>
  <c r="D26" i="16"/>
  <c r="C26" i="16"/>
  <c r="J22" i="16"/>
  <c r="E21" i="16"/>
  <c r="D21" i="16"/>
  <c r="O20" i="16"/>
  <c r="L20" i="16"/>
  <c r="D20" i="16"/>
  <c r="O19" i="16"/>
  <c r="L19" i="16"/>
  <c r="E19" i="16"/>
  <c r="D19" i="16"/>
  <c r="O18" i="16"/>
  <c r="N18" i="16"/>
  <c r="L18" i="16"/>
  <c r="K22" i="16" s="1"/>
  <c r="E18" i="16"/>
  <c r="G22" i="16" s="1"/>
  <c r="D18" i="16"/>
  <c r="C18" i="16"/>
  <c r="G14" i="16"/>
  <c r="F14" i="16"/>
  <c r="F15" i="16" s="1"/>
  <c r="O13" i="16"/>
  <c r="E13" i="16"/>
  <c r="D13" i="16"/>
  <c r="O12" i="16"/>
  <c r="L12" i="16"/>
  <c r="E12" i="16"/>
  <c r="D12" i="16"/>
  <c r="O11" i="16"/>
  <c r="L11" i="16"/>
  <c r="D11" i="16"/>
  <c r="O10" i="16"/>
  <c r="N10" i="16"/>
  <c r="L10" i="16"/>
  <c r="J14" i="16" s="1"/>
  <c r="E10" i="16"/>
  <c r="D10" i="16"/>
  <c r="C10" i="16"/>
  <c r="G6" i="16"/>
  <c r="O5" i="16"/>
  <c r="L5" i="16"/>
  <c r="J6" i="16" s="1"/>
  <c r="O4" i="16"/>
  <c r="L4" i="16"/>
  <c r="E4" i="16"/>
  <c r="D4" i="16"/>
  <c r="O3" i="16"/>
  <c r="E3" i="16"/>
  <c r="D3" i="16"/>
  <c r="O2" i="16"/>
  <c r="N2" i="16"/>
  <c r="L2" i="16"/>
  <c r="E2" i="16"/>
  <c r="F6" i="16" s="1"/>
  <c r="F7" i="16" s="1"/>
  <c r="D2" i="16"/>
  <c r="C2" i="16"/>
  <c r="J39" i="17" l="1"/>
  <c r="J23" i="16"/>
  <c r="J15" i="16"/>
  <c r="J79" i="16"/>
  <c r="K70" i="16"/>
  <c r="J71" i="16" s="1"/>
  <c r="K30" i="16"/>
  <c r="J31" i="16" s="1"/>
  <c r="F46" i="16"/>
  <c r="F47" i="16" s="1"/>
  <c r="J54" i="16"/>
  <c r="J55" i="16" s="1"/>
  <c r="J62" i="16"/>
  <c r="J63" i="16" s="1"/>
  <c r="F70" i="16"/>
  <c r="F71" i="16" s="1"/>
  <c r="K14" i="16"/>
  <c r="K6" i="16"/>
  <c r="J7" i="16" s="1"/>
  <c r="F22" i="16"/>
  <c r="F23" i="16" s="1"/>
  <c r="F30" i="16"/>
  <c r="F31" i="16" s="1"/>
  <c r="F78" i="16"/>
  <c r="F79" i="16" s="1"/>
  <c r="A1" i="14"/>
  <c r="B1" i="14"/>
  <c r="C1" i="14"/>
  <c r="D1" i="14"/>
  <c r="E1" i="14"/>
  <c r="F1" i="14"/>
  <c r="G1" i="14"/>
  <c r="H1" i="14"/>
  <c r="I1" i="14"/>
  <c r="J1" i="14"/>
  <c r="K1" i="14"/>
  <c r="L1" i="14"/>
  <c r="M1" i="14"/>
  <c r="N1" i="14"/>
  <c r="O1" i="14"/>
  <c r="A2" i="14"/>
  <c r="B2" i="14"/>
  <c r="C2" i="14"/>
  <c r="D2" i="14"/>
  <c r="E2" i="14"/>
  <c r="F2" i="14"/>
  <c r="G2" i="14"/>
  <c r="J2" i="14"/>
  <c r="K2" i="14"/>
  <c r="L2" i="14"/>
  <c r="M2" i="14"/>
  <c r="N2" i="14"/>
  <c r="O2" i="14"/>
  <c r="D3" i="14"/>
  <c r="E3" i="14"/>
  <c r="F3" i="14"/>
  <c r="G3" i="14"/>
  <c r="J3" i="14"/>
  <c r="K3" i="14"/>
  <c r="L3" i="14"/>
  <c r="M3" i="14"/>
  <c r="O3" i="14"/>
  <c r="D4" i="14"/>
  <c r="E4" i="14"/>
  <c r="F4" i="14"/>
  <c r="G4" i="14"/>
  <c r="O4" i="14"/>
  <c r="J5" i="14"/>
  <c r="K5" i="14"/>
  <c r="L5" i="14"/>
  <c r="M5" i="14"/>
  <c r="O5" i="14"/>
  <c r="F6" i="14"/>
  <c r="G6" i="14"/>
  <c r="J6" i="14"/>
  <c r="K6" i="14"/>
  <c r="D7" i="14"/>
  <c r="F7" i="14"/>
  <c r="H7" i="14"/>
  <c r="I7" i="14"/>
  <c r="J7" i="14"/>
  <c r="A9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A10" i="14"/>
  <c r="B10" i="14"/>
  <c r="C10" i="14"/>
  <c r="D10" i="14"/>
  <c r="E10" i="14"/>
  <c r="F10" i="14"/>
  <c r="G10" i="14"/>
  <c r="J10" i="14"/>
  <c r="K10" i="14"/>
  <c r="L10" i="14"/>
  <c r="M10" i="14"/>
  <c r="N10" i="14"/>
  <c r="O10" i="14"/>
  <c r="D11" i="14"/>
  <c r="E11" i="14"/>
  <c r="F11" i="14"/>
  <c r="G11" i="14"/>
  <c r="O11" i="14"/>
  <c r="D12" i="14"/>
  <c r="E12" i="14"/>
  <c r="F12" i="14"/>
  <c r="G12" i="14"/>
  <c r="J12" i="14"/>
  <c r="K12" i="14"/>
  <c r="L12" i="14"/>
  <c r="O12" i="14"/>
  <c r="J13" i="14"/>
  <c r="K13" i="14"/>
  <c r="L13" i="14"/>
  <c r="O13" i="14"/>
  <c r="F14" i="14"/>
  <c r="G14" i="14"/>
  <c r="J14" i="14"/>
  <c r="K14" i="14"/>
  <c r="D15" i="14"/>
  <c r="F15" i="14"/>
  <c r="H15" i="14"/>
  <c r="I15" i="14"/>
  <c r="J15" i="14"/>
  <c r="A16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A17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A18" i="14"/>
  <c r="B18" i="14"/>
  <c r="C18" i="14"/>
  <c r="D18" i="14"/>
  <c r="E18" i="14"/>
  <c r="F18" i="14"/>
  <c r="G18" i="14"/>
  <c r="J18" i="14"/>
  <c r="K18" i="14"/>
  <c r="L18" i="14"/>
  <c r="M18" i="14"/>
  <c r="N18" i="14"/>
  <c r="O18" i="14"/>
  <c r="D19" i="14"/>
  <c r="E19" i="14"/>
  <c r="F19" i="14"/>
  <c r="G19" i="14"/>
  <c r="J19" i="14"/>
  <c r="K19" i="14"/>
  <c r="L19" i="14"/>
  <c r="O19" i="14"/>
  <c r="D20" i="14"/>
  <c r="E20" i="14"/>
  <c r="F20" i="14"/>
  <c r="G20" i="14"/>
  <c r="J20" i="14"/>
  <c r="K20" i="14"/>
  <c r="L20" i="14"/>
  <c r="O20" i="14"/>
  <c r="D21" i="14"/>
  <c r="F22" i="14"/>
  <c r="G22" i="14"/>
  <c r="J22" i="14"/>
  <c r="K22" i="14"/>
  <c r="D23" i="14"/>
  <c r="E23" i="14"/>
  <c r="F23" i="14"/>
  <c r="H23" i="14"/>
  <c r="I23" i="14"/>
  <c r="J23" i="14"/>
  <c r="L23" i="14"/>
  <c r="A24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A25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A26" i="14"/>
  <c r="B26" i="14"/>
  <c r="C26" i="14"/>
  <c r="D26" i="14"/>
  <c r="E26" i="14"/>
  <c r="F26" i="14"/>
  <c r="G26" i="14"/>
  <c r="J26" i="14"/>
  <c r="K26" i="14"/>
  <c r="L26" i="14"/>
  <c r="M26" i="14"/>
  <c r="N26" i="14"/>
  <c r="O26" i="14"/>
  <c r="D27" i="14"/>
  <c r="E27" i="14"/>
  <c r="F27" i="14"/>
  <c r="G27" i="14"/>
  <c r="J27" i="14"/>
  <c r="K27" i="14"/>
  <c r="L27" i="14"/>
  <c r="O27" i="14"/>
  <c r="D28" i="14"/>
  <c r="J28" i="14"/>
  <c r="K28" i="14"/>
  <c r="L28" i="14"/>
  <c r="O28" i="14"/>
  <c r="D29" i="14"/>
  <c r="E29" i="14"/>
  <c r="F29" i="14"/>
  <c r="G29" i="14"/>
  <c r="F30" i="14"/>
  <c r="G30" i="14"/>
  <c r="J30" i="14"/>
  <c r="K30" i="14"/>
  <c r="D31" i="14"/>
  <c r="F31" i="14"/>
  <c r="H31" i="14"/>
  <c r="I31" i="14"/>
  <c r="J31" i="14"/>
  <c r="A32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A33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A34" i="14"/>
  <c r="B34" i="14"/>
  <c r="C34" i="14"/>
  <c r="D34" i="14"/>
  <c r="J34" i="14"/>
  <c r="K34" i="14"/>
  <c r="L34" i="14"/>
  <c r="M34" i="14"/>
  <c r="N34" i="14"/>
  <c r="D35" i="14"/>
  <c r="J35" i="14"/>
  <c r="K35" i="14"/>
  <c r="L35" i="14"/>
  <c r="D36" i="14"/>
  <c r="J36" i="14"/>
  <c r="K36" i="14"/>
  <c r="L36" i="14"/>
  <c r="J38" i="14"/>
  <c r="K38" i="14"/>
  <c r="D39" i="14"/>
  <c r="F39" i="14"/>
  <c r="I39" i="14"/>
  <c r="J39" i="14"/>
  <c r="L39" i="14"/>
  <c r="A40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A41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A42" i="14"/>
  <c r="B42" i="14"/>
  <c r="C42" i="14"/>
  <c r="D42" i="14"/>
  <c r="J42" i="14"/>
  <c r="K42" i="14"/>
  <c r="L42" i="14"/>
  <c r="M42" i="14"/>
  <c r="N42" i="14"/>
  <c r="O42" i="14"/>
  <c r="D43" i="14"/>
  <c r="J43" i="14"/>
  <c r="K43" i="14"/>
  <c r="L43" i="14"/>
  <c r="N43" i="14"/>
  <c r="O43" i="14"/>
  <c r="D44" i="14"/>
  <c r="J44" i="14"/>
  <c r="K44" i="14"/>
  <c r="L44" i="14"/>
  <c r="N44" i="14"/>
  <c r="O44" i="14"/>
  <c r="O45" i="14"/>
  <c r="J46" i="14"/>
  <c r="K46" i="14"/>
  <c r="L46" i="14"/>
  <c r="D47" i="14"/>
  <c r="I47" i="14"/>
  <c r="J47" i="14"/>
  <c r="A48" i="14"/>
  <c r="B48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A49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A50" i="14"/>
  <c r="B50" i="14"/>
  <c r="C50" i="14"/>
  <c r="D50" i="14"/>
  <c r="E50" i="14"/>
  <c r="F50" i="14"/>
  <c r="G50" i="14"/>
  <c r="J50" i="14"/>
  <c r="K50" i="14"/>
  <c r="L50" i="14"/>
  <c r="M50" i="14"/>
  <c r="N50" i="14"/>
  <c r="O50" i="14"/>
  <c r="D51" i="14"/>
  <c r="E51" i="14"/>
  <c r="F51" i="14"/>
  <c r="G51" i="14"/>
  <c r="J51" i="14"/>
  <c r="K51" i="14"/>
  <c r="L51" i="14"/>
  <c r="O51" i="14"/>
  <c r="D52" i="14"/>
  <c r="J52" i="14"/>
  <c r="K52" i="14"/>
  <c r="L52" i="14"/>
  <c r="O52" i="14"/>
  <c r="D53" i="14"/>
  <c r="E53" i="14"/>
  <c r="F53" i="14"/>
  <c r="G53" i="14"/>
  <c r="F54" i="14"/>
  <c r="G54" i="14"/>
  <c r="J54" i="14"/>
  <c r="K54" i="14"/>
  <c r="D55" i="14"/>
  <c r="F55" i="14"/>
  <c r="H55" i="14"/>
  <c r="I55" i="14"/>
  <c r="J55" i="14"/>
  <c r="A56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A57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A58" i="14"/>
  <c r="B58" i="14"/>
  <c r="C58" i="14"/>
  <c r="D58" i="14"/>
  <c r="E58" i="14"/>
  <c r="F58" i="14"/>
  <c r="G58" i="14"/>
  <c r="J58" i="14"/>
  <c r="K58" i="14"/>
  <c r="M58" i="14"/>
  <c r="N58" i="14"/>
  <c r="O58" i="14"/>
  <c r="D59" i="14"/>
  <c r="E59" i="14"/>
  <c r="F59" i="14"/>
  <c r="G59" i="14"/>
  <c r="O59" i="14"/>
  <c r="D60" i="14"/>
  <c r="E60" i="14"/>
  <c r="F60" i="14"/>
  <c r="G60" i="14"/>
  <c r="J60" i="14"/>
  <c r="K60" i="14"/>
  <c r="L60" i="14"/>
  <c r="O60" i="14"/>
  <c r="D61" i="14"/>
  <c r="J61" i="14"/>
  <c r="K61" i="14"/>
  <c r="L61" i="14"/>
  <c r="O61" i="14"/>
  <c r="F62" i="14"/>
  <c r="G62" i="14"/>
  <c r="J62" i="14"/>
  <c r="K62" i="14"/>
  <c r="D63" i="14"/>
  <c r="F63" i="14"/>
  <c r="H63" i="14"/>
  <c r="I63" i="14"/>
  <c r="J63" i="14"/>
  <c r="A64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A65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A66" i="14"/>
  <c r="B66" i="14"/>
  <c r="C66" i="14"/>
  <c r="D66" i="14"/>
  <c r="E66" i="14"/>
  <c r="F66" i="14"/>
  <c r="G66" i="14"/>
  <c r="J66" i="14"/>
  <c r="K66" i="14"/>
  <c r="L66" i="14"/>
  <c r="M66" i="14"/>
  <c r="N66" i="14"/>
  <c r="D67" i="14"/>
  <c r="E67" i="14"/>
  <c r="F67" i="14"/>
  <c r="G67" i="14"/>
  <c r="J67" i="14"/>
  <c r="K67" i="14"/>
  <c r="L67" i="14"/>
  <c r="D68" i="14"/>
  <c r="E68" i="14"/>
  <c r="F68" i="14"/>
  <c r="G68" i="14"/>
  <c r="J68" i="14"/>
  <c r="K68" i="14"/>
  <c r="L68" i="14"/>
  <c r="F70" i="14"/>
  <c r="G70" i="14"/>
  <c r="J70" i="14"/>
  <c r="K70" i="14"/>
  <c r="D71" i="14"/>
  <c r="F71" i="14"/>
  <c r="H71" i="14"/>
  <c r="I71" i="14"/>
  <c r="J71" i="14"/>
  <c r="A72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A73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A74" i="14"/>
  <c r="B74" i="14"/>
  <c r="C74" i="14"/>
  <c r="D74" i="14"/>
  <c r="E74" i="14"/>
  <c r="F74" i="14"/>
  <c r="G74" i="14"/>
  <c r="J74" i="14"/>
  <c r="K74" i="14"/>
  <c r="L74" i="14"/>
  <c r="M74" i="14"/>
  <c r="N74" i="14"/>
  <c r="O74" i="14"/>
  <c r="D75" i="14"/>
  <c r="E75" i="14"/>
  <c r="F75" i="14"/>
  <c r="G75" i="14"/>
  <c r="J75" i="14"/>
  <c r="K75" i="14"/>
  <c r="L75" i="14"/>
  <c r="N75" i="14"/>
  <c r="O75" i="14"/>
  <c r="D76" i="14"/>
  <c r="E76" i="14"/>
  <c r="F76" i="14"/>
  <c r="G76" i="14"/>
  <c r="J76" i="14"/>
  <c r="K76" i="14"/>
  <c r="L76" i="14"/>
  <c r="N76" i="14"/>
  <c r="O76" i="14"/>
  <c r="F78" i="14"/>
  <c r="G78" i="14"/>
  <c r="J78" i="14"/>
  <c r="K78" i="14"/>
  <c r="D79" i="14"/>
  <c r="F79" i="14"/>
  <c r="H79" i="14"/>
  <c r="I79" i="14"/>
  <c r="J79" i="14"/>
  <c r="A1" i="10"/>
  <c r="B1" i="10"/>
  <c r="C1" i="10"/>
  <c r="D1" i="10"/>
  <c r="E1" i="10"/>
  <c r="F1" i="10"/>
  <c r="G1" i="10"/>
  <c r="H1" i="10"/>
  <c r="I1" i="10"/>
  <c r="J1" i="10"/>
  <c r="K1" i="10"/>
  <c r="L1" i="10"/>
  <c r="M1" i="10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A3" i="10"/>
  <c r="B3" i="10"/>
  <c r="C3" i="10"/>
  <c r="D3" i="10"/>
  <c r="E3" i="10"/>
  <c r="F3" i="10"/>
  <c r="G3" i="10"/>
  <c r="H3" i="10"/>
  <c r="I3" i="10"/>
  <c r="J3" i="10"/>
  <c r="K3" i="10"/>
  <c r="L3" i="10"/>
  <c r="M3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A5" i="10"/>
  <c r="B5" i="10"/>
  <c r="C5" i="10"/>
  <c r="D5" i="10"/>
  <c r="E5" i="10"/>
  <c r="F5" i="10"/>
  <c r="G5" i="10"/>
  <c r="H5" i="10"/>
  <c r="I5" i="10"/>
  <c r="J5" i="10"/>
  <c r="K5" i="10"/>
  <c r="L5" i="10"/>
  <c r="M5" i="10"/>
  <c r="A6" i="10"/>
  <c r="B6" i="10"/>
  <c r="C6" i="10"/>
  <c r="D6" i="10"/>
  <c r="E6" i="10"/>
  <c r="F6" i="10"/>
  <c r="G6" i="10"/>
  <c r="H6" i="10"/>
  <c r="I6" i="10"/>
  <c r="J6" i="10"/>
  <c r="K6" i="10"/>
  <c r="L6" i="10"/>
  <c r="M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A9" i="10"/>
  <c r="B9" i="10"/>
  <c r="C9" i="10"/>
  <c r="D9" i="10"/>
  <c r="E9" i="10"/>
  <c r="F9" i="10"/>
  <c r="G9" i="10"/>
  <c r="H9" i="10"/>
  <c r="I9" i="10"/>
  <c r="J9" i="10"/>
  <c r="K9" i="10"/>
  <c r="L9" i="10"/>
  <c r="M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A11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H16" i="2" l="1"/>
  <c r="B4" i="15"/>
  <c r="C4" i="15"/>
  <c r="D4" i="15"/>
  <c r="E4" i="15"/>
  <c r="B5" i="15"/>
  <c r="C5" i="15"/>
  <c r="D5" i="15"/>
  <c r="E5" i="15"/>
  <c r="B6" i="15"/>
  <c r="C6" i="15"/>
  <c r="D6" i="15"/>
  <c r="E6" i="15"/>
  <c r="B7" i="15"/>
  <c r="C7" i="15"/>
  <c r="D7" i="15"/>
  <c r="E7" i="15"/>
  <c r="B8" i="15"/>
  <c r="C8" i="15"/>
  <c r="D8" i="15"/>
  <c r="E8" i="15"/>
  <c r="B9" i="15"/>
  <c r="C9" i="15"/>
  <c r="D9" i="15"/>
  <c r="E9" i="15"/>
  <c r="B10" i="15"/>
  <c r="C10" i="15"/>
  <c r="D10" i="15"/>
  <c r="E10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17" i="15"/>
  <c r="C17" i="15"/>
  <c r="D17" i="15"/>
  <c r="E17" i="15"/>
  <c r="B18" i="15"/>
  <c r="C18" i="15"/>
  <c r="D18" i="15"/>
  <c r="E18" i="15"/>
  <c r="B22" i="15"/>
  <c r="C22" i="15"/>
  <c r="D22" i="15"/>
  <c r="E22" i="15"/>
  <c r="B23" i="15"/>
  <c r="C23" i="15"/>
  <c r="D23" i="15"/>
  <c r="E23" i="15"/>
  <c r="B24" i="15"/>
  <c r="C24" i="15"/>
  <c r="D24" i="15"/>
  <c r="E24" i="15"/>
  <c r="B25" i="15"/>
  <c r="C25" i="15"/>
  <c r="D25" i="15"/>
  <c r="E25" i="15"/>
  <c r="B26" i="15"/>
  <c r="C26" i="15"/>
  <c r="D26" i="15"/>
  <c r="E26" i="15"/>
  <c r="B27" i="15"/>
  <c r="C27" i="15"/>
  <c r="D27" i="15"/>
  <c r="E27" i="15"/>
  <c r="B28" i="15"/>
  <c r="C28" i="15"/>
  <c r="D28" i="15"/>
  <c r="E28" i="15"/>
  <c r="B29" i="15"/>
  <c r="C29" i="15"/>
  <c r="D29" i="15"/>
  <c r="E29" i="15"/>
  <c r="B30" i="15"/>
  <c r="C30" i="15"/>
  <c r="D30" i="15"/>
  <c r="E30" i="15"/>
  <c r="B31" i="15"/>
  <c r="C31" i="15"/>
  <c r="D31" i="15"/>
  <c r="E31" i="15"/>
  <c r="B32" i="15"/>
  <c r="C32" i="15"/>
  <c r="D32" i="15"/>
  <c r="E32" i="15"/>
  <c r="B33" i="15"/>
  <c r="C33" i="15"/>
  <c r="D33" i="15"/>
  <c r="E33" i="15"/>
  <c r="B34" i="15"/>
  <c r="C34" i="15"/>
  <c r="D34" i="15"/>
  <c r="E34" i="15"/>
  <c r="B35" i="15"/>
  <c r="C35" i="15"/>
  <c r="D35" i="15"/>
  <c r="E35" i="15"/>
  <c r="B36" i="15"/>
  <c r="C36" i="15"/>
  <c r="D36" i="15"/>
  <c r="E36" i="15"/>
  <c r="B37" i="15"/>
  <c r="C37" i="15"/>
  <c r="D37" i="15"/>
  <c r="E37" i="15"/>
  <c r="B38" i="15"/>
  <c r="C38" i="15"/>
  <c r="D38" i="15"/>
  <c r="E38" i="15"/>
  <c r="B39" i="15"/>
  <c r="C39" i="15"/>
  <c r="D39" i="15"/>
  <c r="E39" i="15"/>
  <c r="H4" i="15"/>
  <c r="H5" i="15"/>
  <c r="H6" i="15"/>
  <c r="H7" i="15"/>
  <c r="H8" i="15"/>
  <c r="H9" i="15"/>
  <c r="J9" i="15" s="1"/>
  <c r="H10" i="15"/>
  <c r="H11" i="15"/>
  <c r="H12" i="15"/>
  <c r="H13" i="15"/>
  <c r="H14" i="15"/>
  <c r="H17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22" i="12"/>
  <c r="I23" i="12"/>
  <c r="I24" i="12"/>
  <c r="I25" i="12"/>
  <c r="I26" i="12"/>
  <c r="I27" i="12"/>
  <c r="I28" i="12"/>
  <c r="I29" i="12"/>
  <c r="I30" i="12"/>
  <c r="I31" i="12"/>
  <c r="I33" i="12"/>
  <c r="I34" i="12"/>
  <c r="I35" i="12"/>
  <c r="I37" i="12"/>
  <c r="I38" i="12"/>
  <c r="I39" i="12"/>
  <c r="J3" i="15"/>
  <c r="K3" i="15"/>
  <c r="L3" i="15"/>
  <c r="M3" i="15"/>
  <c r="N3" i="15"/>
  <c r="A3" i="15"/>
  <c r="A24" i="15"/>
  <c r="A36" i="15"/>
  <c r="A37" i="15"/>
  <c r="A38" i="15"/>
  <c r="A39" i="15"/>
  <c r="L17" i="15" l="1"/>
  <c r="K17" i="15"/>
  <c r="M17" i="15"/>
  <c r="J30" i="15"/>
  <c r="J17" i="15"/>
  <c r="L13" i="15"/>
  <c r="L5" i="15"/>
  <c r="J34" i="15"/>
  <c r="M39" i="15"/>
  <c r="M31" i="15"/>
  <c r="M23" i="15"/>
  <c r="M11" i="15"/>
  <c r="M7" i="15"/>
  <c r="M14" i="15"/>
  <c r="M10" i="15"/>
  <c r="M6" i="15"/>
  <c r="L38" i="15"/>
  <c r="L34" i="15"/>
  <c r="L30" i="15"/>
  <c r="L26" i="15"/>
  <c r="L22" i="15"/>
  <c r="L14" i="15"/>
  <c r="L12" i="15"/>
  <c r="L11" i="15"/>
  <c r="L10" i="15"/>
  <c r="L8" i="15"/>
  <c r="L7" i="15"/>
  <c r="L6" i="15"/>
  <c r="L4" i="15"/>
  <c r="M36" i="15"/>
  <c r="M32" i="15"/>
  <c r="M28" i="15"/>
  <c r="M24" i="15"/>
  <c r="G39" i="15"/>
  <c r="G38" i="15"/>
  <c r="G37" i="15"/>
  <c r="G36" i="15"/>
  <c r="G35" i="15"/>
  <c r="K34" i="15"/>
  <c r="G33" i="15"/>
  <c r="G32" i="15"/>
  <c r="G31" i="15"/>
  <c r="K30" i="15"/>
  <c r="G29" i="15"/>
  <c r="G28" i="15"/>
  <c r="G27" i="15"/>
  <c r="K26" i="15"/>
  <c r="G25" i="15"/>
  <c r="G24" i="15"/>
  <c r="G23" i="15"/>
  <c r="G22" i="15"/>
  <c r="G13" i="15"/>
  <c r="G12" i="15"/>
  <c r="G11" i="15"/>
  <c r="G14" i="15"/>
  <c r="J38" i="15"/>
  <c r="J22" i="15"/>
  <c r="J11" i="15"/>
  <c r="J7" i="15"/>
  <c r="L37" i="15"/>
  <c r="L36" i="15"/>
  <c r="L33" i="15"/>
  <c r="L32" i="15"/>
  <c r="L29" i="15"/>
  <c r="L28" i="15"/>
  <c r="L25" i="15"/>
  <c r="L24" i="15"/>
  <c r="K14" i="15"/>
  <c r="K10" i="15"/>
  <c r="G9" i="15"/>
  <c r="G8" i="15"/>
  <c r="G7" i="15"/>
  <c r="K6" i="15"/>
  <c r="G5" i="15"/>
  <c r="G4" i="15"/>
  <c r="G34" i="15"/>
  <c r="L39" i="15"/>
  <c r="L35" i="15"/>
  <c r="L31" i="15"/>
  <c r="L27" i="15"/>
  <c r="L23" i="15"/>
  <c r="J39" i="15"/>
  <c r="J37" i="15"/>
  <c r="J36" i="15"/>
  <c r="J35" i="15"/>
  <c r="J33" i="15"/>
  <c r="J32" i="15"/>
  <c r="J31" i="15"/>
  <c r="G30" i="15"/>
  <c r="J29" i="15"/>
  <c r="J28" i="15"/>
  <c r="J27" i="15"/>
  <c r="G26" i="15"/>
  <c r="J25" i="15"/>
  <c r="J24" i="15"/>
  <c r="J23" i="15"/>
  <c r="J14" i="15"/>
  <c r="J12" i="15"/>
  <c r="J10" i="15"/>
  <c r="J8" i="15"/>
  <c r="J6" i="15"/>
  <c r="J4" i="15"/>
  <c r="J26" i="15"/>
  <c r="M35" i="15"/>
  <c r="M27" i="15"/>
  <c r="M38" i="15"/>
  <c r="M37" i="15"/>
  <c r="M34" i="15"/>
  <c r="M33" i="15"/>
  <c r="M30" i="15"/>
  <c r="M29" i="15"/>
  <c r="M26" i="15"/>
  <c r="M25" i="15"/>
  <c r="M22" i="15"/>
  <c r="M13" i="15"/>
  <c r="M12" i="15"/>
  <c r="M9" i="15"/>
  <c r="M8" i="15"/>
  <c r="M5" i="15"/>
  <c r="M4" i="15"/>
  <c r="K4" i="15"/>
  <c r="K38" i="15"/>
  <c r="K22" i="15"/>
  <c r="K13" i="15"/>
  <c r="K9" i="15"/>
  <c r="K5" i="15"/>
  <c r="G16" i="15"/>
  <c r="J13" i="15"/>
  <c r="J5" i="15"/>
  <c r="K33" i="15"/>
  <c r="N33" i="15" s="1"/>
  <c r="K29" i="15"/>
  <c r="K25" i="15"/>
  <c r="K12" i="15"/>
  <c r="L9" i="15"/>
  <c r="G6" i="15"/>
  <c r="K39" i="15"/>
  <c r="K35" i="15"/>
  <c r="K31" i="15"/>
  <c r="K27" i="15"/>
  <c r="K23" i="15"/>
  <c r="K37" i="15"/>
  <c r="K8" i="15"/>
  <c r="G10" i="15"/>
  <c r="K36" i="15"/>
  <c r="K32" i="15"/>
  <c r="K28" i="15"/>
  <c r="K24" i="15"/>
  <c r="K11" i="15"/>
  <c r="N11" i="15" s="1"/>
  <c r="K7" i="15"/>
  <c r="H18" i="15"/>
  <c r="H16" i="15"/>
  <c r="M16" i="15" s="1"/>
  <c r="H15" i="15"/>
  <c r="N38" i="15" l="1"/>
  <c r="N34" i="15"/>
  <c r="N6" i="15"/>
  <c r="N23" i="15"/>
  <c r="N30" i="15"/>
  <c r="N27" i="15"/>
  <c r="N24" i="15"/>
  <c r="N31" i="15"/>
  <c r="N25" i="15"/>
  <c r="N13" i="15"/>
  <c r="N17" i="15"/>
  <c r="N10" i="15"/>
  <c r="N36" i="15"/>
  <c r="N28" i="15"/>
  <c r="N35" i="15"/>
  <c r="N22" i="15"/>
  <c r="N7" i="15"/>
  <c r="N8" i="15"/>
  <c r="N5" i="15"/>
  <c r="N14" i="15"/>
  <c r="N29" i="15"/>
  <c r="J16" i="15"/>
  <c r="N32" i="15"/>
  <c r="N39" i="15"/>
  <c r="N37" i="15"/>
  <c r="N12" i="15"/>
  <c r="N9" i="15"/>
  <c r="N4" i="15"/>
  <c r="N26" i="15"/>
  <c r="L18" i="15"/>
  <c r="J18" i="15"/>
  <c r="M18" i="15"/>
  <c r="K16" i="15"/>
  <c r="L16" i="15"/>
  <c r="K18" i="15"/>
  <c r="K15" i="15"/>
  <c r="J15" i="15"/>
  <c r="L15" i="15"/>
  <c r="M15" i="15"/>
  <c r="N16" i="15" l="1"/>
  <c r="N18" i="15"/>
  <c r="N15" i="15"/>
  <c r="G18" i="15"/>
  <c r="G15" i="15"/>
  <c r="G17" i="15" l="1"/>
  <c r="O77" i="13" l="1"/>
  <c r="L77" i="13"/>
  <c r="O76" i="13"/>
  <c r="D76" i="13"/>
  <c r="O75" i="13"/>
  <c r="D75" i="13"/>
  <c r="O74" i="13"/>
  <c r="N74" i="13"/>
  <c r="D74" i="13"/>
  <c r="C74" i="13"/>
  <c r="O68" i="13"/>
  <c r="D68" i="13"/>
  <c r="O67" i="13"/>
  <c r="D67" i="13"/>
  <c r="O66" i="13"/>
  <c r="N66" i="13"/>
  <c r="D66" i="13"/>
  <c r="C66" i="13"/>
  <c r="O61" i="13"/>
  <c r="D61" i="13"/>
  <c r="O60" i="13"/>
  <c r="L60" i="13"/>
  <c r="D60" i="13"/>
  <c r="O59" i="13"/>
  <c r="D59" i="13"/>
  <c r="O58" i="13"/>
  <c r="N58" i="13"/>
  <c r="D58" i="13"/>
  <c r="C58" i="13"/>
  <c r="O52" i="13"/>
  <c r="D52" i="13"/>
  <c r="O51" i="13"/>
  <c r="D51" i="13"/>
  <c r="O50" i="13"/>
  <c r="N50" i="13"/>
  <c r="D50" i="13"/>
  <c r="C50" i="13"/>
  <c r="O45" i="13"/>
  <c r="O44" i="13"/>
  <c r="O43" i="13"/>
  <c r="O42" i="13"/>
  <c r="N42" i="13"/>
  <c r="C42" i="13"/>
  <c r="O37" i="13"/>
  <c r="L37" i="13"/>
  <c r="L61" i="13" s="1"/>
  <c r="O36" i="13"/>
  <c r="L36" i="13"/>
  <c r="E36" i="13"/>
  <c r="L68" i="13" s="1"/>
  <c r="D36" i="13"/>
  <c r="O35" i="13"/>
  <c r="E35" i="13"/>
  <c r="L67" i="13" s="1"/>
  <c r="D35" i="13"/>
  <c r="O34" i="13"/>
  <c r="N34" i="13"/>
  <c r="L34" i="13"/>
  <c r="L58" i="13" s="1"/>
  <c r="E34" i="13"/>
  <c r="D34" i="13"/>
  <c r="C34" i="13"/>
  <c r="O29" i="13"/>
  <c r="O28" i="13"/>
  <c r="L28" i="13"/>
  <c r="L76" i="13" s="1"/>
  <c r="E28" i="13"/>
  <c r="L52" i="13" s="1"/>
  <c r="D28" i="13"/>
  <c r="O27" i="13"/>
  <c r="L27" i="13"/>
  <c r="J30" i="13" s="1"/>
  <c r="E27" i="13"/>
  <c r="L51" i="13" s="1"/>
  <c r="D27" i="13"/>
  <c r="O26" i="13"/>
  <c r="N26" i="13"/>
  <c r="E26" i="13"/>
  <c r="F30" i="13" s="1"/>
  <c r="D26" i="13"/>
  <c r="C26" i="13"/>
  <c r="O21" i="13"/>
  <c r="O20" i="13"/>
  <c r="L20" i="13"/>
  <c r="L44" i="13" s="1"/>
  <c r="E20" i="13"/>
  <c r="E76" i="13" s="1"/>
  <c r="D20" i="13"/>
  <c r="O19" i="13"/>
  <c r="L19" i="13"/>
  <c r="L43" i="13" s="1"/>
  <c r="E19" i="13"/>
  <c r="E75" i="13" s="1"/>
  <c r="D19" i="13"/>
  <c r="O18" i="13"/>
  <c r="N18" i="13"/>
  <c r="L18" i="13"/>
  <c r="L42" i="13" s="1"/>
  <c r="E18" i="13"/>
  <c r="D18" i="13"/>
  <c r="C18" i="13"/>
  <c r="O13" i="13"/>
  <c r="O12" i="13"/>
  <c r="L12" i="13"/>
  <c r="E68" i="13" s="1"/>
  <c r="E12" i="13"/>
  <c r="E44" i="13" s="1"/>
  <c r="O11" i="13"/>
  <c r="L11" i="13"/>
  <c r="E67" i="13" s="1"/>
  <c r="E11" i="13"/>
  <c r="E43" i="13" s="1"/>
  <c r="O10" i="13"/>
  <c r="N10" i="13"/>
  <c r="L10" i="13"/>
  <c r="E10" i="13"/>
  <c r="E42" i="13" s="1"/>
  <c r="C10" i="13"/>
  <c r="E5" i="13"/>
  <c r="E61" i="13" s="1"/>
  <c r="D5" i="13"/>
  <c r="O4" i="13"/>
  <c r="D4" i="13"/>
  <c r="O3" i="13"/>
  <c r="K6" i="13"/>
  <c r="E3" i="13"/>
  <c r="E59" i="13" s="1"/>
  <c r="D3" i="13"/>
  <c r="O2" i="13"/>
  <c r="N2" i="13"/>
  <c r="E2" i="13"/>
  <c r="E58" i="13" s="1"/>
  <c r="D2" i="13"/>
  <c r="C2" i="13"/>
  <c r="G38" i="13" l="1"/>
  <c r="K14" i="13"/>
  <c r="G6" i="13"/>
  <c r="K30" i="13"/>
  <c r="J31" i="13" s="1"/>
  <c r="F22" i="13"/>
  <c r="K22" i="13"/>
  <c r="L50" i="13"/>
  <c r="J54" i="13" s="1"/>
  <c r="F62" i="13"/>
  <c r="G62" i="13"/>
  <c r="F46" i="13"/>
  <c r="G46" i="13"/>
  <c r="J46" i="13"/>
  <c r="K46" i="13"/>
  <c r="F54" i="13"/>
  <c r="J62" i="13"/>
  <c r="K62" i="13"/>
  <c r="G14" i="13"/>
  <c r="E74" i="13"/>
  <c r="G22" i="13"/>
  <c r="G30" i="13"/>
  <c r="F31" i="13" s="1"/>
  <c r="F38" i="13"/>
  <c r="F39" i="13" s="1"/>
  <c r="L66" i="13"/>
  <c r="L75" i="13"/>
  <c r="F14" i="13"/>
  <c r="J38" i="13"/>
  <c r="G54" i="13"/>
  <c r="J6" i="13"/>
  <c r="J7" i="13" s="1"/>
  <c r="K38" i="13"/>
  <c r="E66" i="13"/>
  <c r="J14" i="13"/>
  <c r="J15" i="13" s="1"/>
  <c r="F6" i="13"/>
  <c r="J22" i="13"/>
  <c r="F15" i="13" l="1"/>
  <c r="F7" i="13"/>
  <c r="F23" i="13"/>
  <c r="K54" i="13"/>
  <c r="J55" i="13" s="1"/>
  <c r="J47" i="13"/>
  <c r="F63" i="13"/>
  <c r="J23" i="13"/>
  <c r="J70" i="13"/>
  <c r="K70" i="13"/>
  <c r="J63" i="13"/>
  <c r="F47" i="13"/>
  <c r="K78" i="13"/>
  <c r="J78" i="13"/>
  <c r="G70" i="13"/>
  <c r="F70" i="13"/>
  <c r="F71" i="13" s="1"/>
  <c r="J39" i="13"/>
  <c r="G78" i="13"/>
  <c r="F78" i="13"/>
  <c r="F55" i="13"/>
  <c r="F79" i="13" l="1"/>
  <c r="J71" i="13"/>
  <c r="J79" i="13"/>
  <c r="B24" i="12" l="1"/>
  <c r="A38" i="12" l="1"/>
  <c r="A39" i="12" s="1"/>
  <c r="A37" i="12"/>
  <c r="A35" i="12"/>
  <c r="A36" i="12" s="1"/>
  <c r="A34" i="12"/>
  <c r="A33" i="12"/>
  <c r="A32" i="12"/>
  <c r="A30" i="12"/>
  <c r="A31" i="12" s="1"/>
  <c r="A29" i="12"/>
  <c r="A28" i="12"/>
  <c r="A27" i="12"/>
  <c r="A26" i="12"/>
  <c r="A25" i="12"/>
  <c r="A24" i="12"/>
  <c r="A23" i="12"/>
  <c r="A22" i="12"/>
  <c r="A21" i="12"/>
  <c r="A19" i="12"/>
  <c r="A18" i="12"/>
  <c r="A17" i="12"/>
  <c r="A16" i="12"/>
  <c r="A15" i="12"/>
  <c r="A14" i="12"/>
  <c r="A13" i="12"/>
  <c r="A12" i="12"/>
  <c r="A11" i="12"/>
  <c r="A9" i="12"/>
  <c r="A7" i="12"/>
  <c r="A6" i="12"/>
  <c r="A5" i="12"/>
  <c r="A4" i="12"/>
  <c r="N3" i="12"/>
  <c r="M3" i="12"/>
  <c r="L3" i="12"/>
  <c r="K3" i="12"/>
  <c r="A20" i="12" l="1"/>
  <c r="A10" i="12" s="1"/>
  <c r="K3" i="2"/>
  <c r="L3" i="2"/>
  <c r="M3" i="2"/>
  <c r="N3" i="2"/>
  <c r="O66" i="3" l="1"/>
  <c r="O67" i="3"/>
  <c r="O68" i="3"/>
  <c r="B32" i="2"/>
  <c r="B33" i="2"/>
  <c r="B19" i="2"/>
  <c r="B13" i="2" l="1"/>
  <c r="E31" i="2" l="1"/>
  <c r="F31" i="2"/>
  <c r="E10" i="2"/>
  <c r="F10" i="2"/>
  <c r="E20" i="2"/>
  <c r="M20" i="2" s="1"/>
  <c r="F20" i="2"/>
  <c r="N20" i="2" s="1"/>
  <c r="C16" i="2"/>
  <c r="D16" i="2"/>
  <c r="E16" i="2"/>
  <c r="F16" i="2"/>
  <c r="C11" i="2"/>
  <c r="D11" i="2"/>
  <c r="E11" i="2"/>
  <c r="F11" i="2"/>
  <c r="C39" i="2"/>
  <c r="D39" i="2"/>
  <c r="E39" i="2"/>
  <c r="F39" i="2"/>
  <c r="C35" i="2"/>
  <c r="D35" i="2"/>
  <c r="E35" i="2"/>
  <c r="F35" i="2"/>
  <c r="C8" i="2"/>
  <c r="D8" i="2"/>
  <c r="E8" i="2"/>
  <c r="F8" i="2"/>
  <c r="F14" i="2"/>
  <c r="E14" i="2"/>
  <c r="D33" i="2"/>
  <c r="D19" i="2"/>
  <c r="D32" i="2"/>
  <c r="D5" i="2"/>
  <c r="D26" i="2"/>
  <c r="D13" i="2"/>
  <c r="D9" i="2"/>
  <c r="L9" i="2" s="1"/>
  <c r="D12" i="2"/>
  <c r="L12" i="2" s="1"/>
  <c r="D4" i="2"/>
  <c r="D23" i="2"/>
  <c r="D38" i="2"/>
  <c r="D24" i="2"/>
  <c r="D21" i="2"/>
  <c r="D34" i="2"/>
  <c r="D7" i="2"/>
  <c r="D15" i="2"/>
  <c r="D6" i="2"/>
  <c r="D22" i="2"/>
  <c r="D36" i="2"/>
  <c r="D37" i="2"/>
  <c r="L37" i="2" s="1"/>
  <c r="D17" i="2"/>
  <c r="D25" i="2"/>
  <c r="D14" i="2"/>
  <c r="C19" i="2"/>
  <c r="C33" i="2"/>
  <c r="C32" i="2"/>
  <c r="C13" i="2"/>
  <c r="C26" i="2"/>
  <c r="C5" i="2"/>
  <c r="C9" i="2"/>
  <c r="K9" i="2" s="1"/>
  <c r="C12" i="2"/>
  <c r="K12" i="2" s="1"/>
  <c r="C4" i="2"/>
  <c r="C23" i="2"/>
  <c r="C38" i="2"/>
  <c r="C24" i="2"/>
  <c r="C21" i="2"/>
  <c r="C34" i="2"/>
  <c r="C7" i="2"/>
  <c r="C15" i="2"/>
  <c r="C6" i="2"/>
  <c r="C22" i="2"/>
  <c r="C36" i="2"/>
  <c r="C37" i="2"/>
  <c r="K37" i="2" s="1"/>
  <c r="C17" i="2"/>
  <c r="C25" i="2"/>
  <c r="C14" i="2"/>
  <c r="F30" i="2"/>
  <c r="E30" i="2"/>
  <c r="D30" i="2"/>
  <c r="C30" i="2"/>
  <c r="B30" i="2"/>
  <c r="B27" i="2"/>
  <c r="B28" i="2"/>
  <c r="B29" i="2"/>
  <c r="B18" i="2"/>
  <c r="B31" i="2"/>
  <c r="B10" i="2"/>
  <c r="B20" i="2"/>
  <c r="B14" i="2"/>
  <c r="B35" i="2"/>
  <c r="B8" i="2"/>
  <c r="B25" i="2"/>
  <c r="B16" i="2"/>
  <c r="B11" i="2"/>
  <c r="B39" i="2"/>
  <c r="B17" i="2"/>
  <c r="B37" i="2"/>
  <c r="B36" i="2"/>
  <c r="B22" i="2"/>
  <c r="B6" i="2"/>
  <c r="B7" i="2"/>
  <c r="B34" i="2"/>
  <c r="B21" i="2"/>
  <c r="B24" i="2"/>
  <c r="B38" i="2"/>
  <c r="B23" i="2"/>
  <c r="B4" i="2"/>
  <c r="B12" i="2"/>
  <c r="B9" i="2"/>
  <c r="B5" i="2"/>
  <c r="B26" i="2"/>
  <c r="H39" i="2" l="1"/>
  <c r="H11" i="2"/>
  <c r="C31" i="2"/>
  <c r="D31" i="2"/>
  <c r="C10" i="2"/>
  <c r="D10" i="2"/>
  <c r="C20" i="2"/>
  <c r="K20" i="2" s="1"/>
  <c r="O20" i="2" s="1"/>
  <c r="D20" i="2"/>
  <c r="L20" i="2" s="1"/>
  <c r="F18" i="2"/>
  <c r="N18" i="2" s="1"/>
  <c r="E18" i="2"/>
  <c r="M18" i="2" s="1"/>
  <c r="D18" i="2"/>
  <c r="L18" i="2" s="1"/>
  <c r="C18" i="2"/>
  <c r="K18" i="2" s="1"/>
  <c r="E27" i="2"/>
  <c r="F27" i="2"/>
  <c r="E28" i="2"/>
  <c r="F28" i="2"/>
  <c r="C29" i="2"/>
  <c r="K29" i="2" s="1"/>
  <c r="D29" i="2"/>
  <c r="L29" i="2" s="1"/>
  <c r="E29" i="2"/>
  <c r="M29" i="2" s="1"/>
  <c r="F29" i="2"/>
  <c r="N29" i="2" s="1"/>
  <c r="D28" i="2"/>
  <c r="D27" i="2"/>
  <c r="C28" i="2"/>
  <c r="C27" i="2"/>
  <c r="O29" i="2" l="1"/>
  <c r="O18" i="2"/>
  <c r="H29" i="2"/>
  <c r="H27" i="2"/>
  <c r="I27" i="2" s="1"/>
  <c r="L27" i="2" s="1"/>
  <c r="K27" i="2" l="1"/>
  <c r="N27" i="2"/>
  <c r="M27" i="2"/>
  <c r="H28" i="2"/>
  <c r="I28" i="2" s="1"/>
  <c r="E32" i="2"/>
  <c r="F32" i="2"/>
  <c r="E33" i="2"/>
  <c r="F33" i="2"/>
  <c r="E19" i="2"/>
  <c r="F19" i="2"/>
  <c r="E9" i="2"/>
  <c r="M9" i="2" s="1"/>
  <c r="F9" i="2"/>
  <c r="N9" i="2" s="1"/>
  <c r="E5" i="2"/>
  <c r="F5" i="2"/>
  <c r="E26" i="2"/>
  <c r="F26" i="2"/>
  <c r="E13" i="2"/>
  <c r="F13" i="2"/>
  <c r="A13" i="2"/>
  <c r="E38" i="2"/>
  <c r="F38" i="2"/>
  <c r="E23" i="2"/>
  <c r="F23" i="2"/>
  <c r="E4" i="2"/>
  <c r="F4" i="2"/>
  <c r="E12" i="2"/>
  <c r="M12" i="2" s="1"/>
  <c r="O12" i="2" s="1"/>
  <c r="F12" i="2"/>
  <c r="N12" i="2" s="1"/>
  <c r="N66" i="3"/>
  <c r="O69" i="3"/>
  <c r="N58" i="3"/>
  <c r="O58" i="3"/>
  <c r="N59" i="3"/>
  <c r="O59" i="3"/>
  <c r="N60" i="3"/>
  <c r="O60" i="3"/>
  <c r="N61" i="3"/>
  <c r="O61" i="3"/>
  <c r="C74" i="3"/>
  <c r="D74" i="3"/>
  <c r="D75" i="3"/>
  <c r="D76" i="3"/>
  <c r="D77" i="3"/>
  <c r="C42" i="3"/>
  <c r="D42" i="3"/>
  <c r="C43" i="3"/>
  <c r="D43" i="3"/>
  <c r="D44" i="3"/>
  <c r="D45" i="3"/>
  <c r="N50" i="3"/>
  <c r="O50" i="3"/>
  <c r="N51" i="3"/>
  <c r="O51" i="3"/>
  <c r="N52" i="3"/>
  <c r="O52" i="3"/>
  <c r="C66" i="3"/>
  <c r="D66" i="3"/>
  <c r="D67" i="3"/>
  <c r="D68" i="3"/>
  <c r="O74" i="3"/>
  <c r="N75" i="3"/>
  <c r="O75" i="3"/>
  <c r="N76" i="3"/>
  <c r="O76" i="3"/>
  <c r="N77" i="3"/>
  <c r="O77" i="3"/>
  <c r="N42" i="3"/>
  <c r="O42" i="3"/>
  <c r="N43" i="3"/>
  <c r="O43" i="3"/>
  <c r="N44" i="3"/>
  <c r="O44" i="3"/>
  <c r="C58" i="3"/>
  <c r="D58" i="3"/>
  <c r="C59" i="3"/>
  <c r="D59" i="3"/>
  <c r="C60" i="3"/>
  <c r="D60" i="3"/>
  <c r="C61" i="3"/>
  <c r="D61" i="3"/>
  <c r="C50" i="3"/>
  <c r="A12" i="2"/>
  <c r="K28" i="2" l="1"/>
  <c r="L28" i="2"/>
  <c r="M28" i="2"/>
  <c r="N28" i="2"/>
  <c r="N38" i="2"/>
  <c r="N5" i="2"/>
  <c r="M23" i="2"/>
  <c r="O9" i="2"/>
  <c r="O27" i="2"/>
  <c r="H13" i="2"/>
  <c r="I13" i="2" s="1"/>
  <c r="H5" i="2"/>
  <c r="I5" i="2" s="1"/>
  <c r="H4" i="2"/>
  <c r="I4" i="2" s="1"/>
  <c r="H38" i="2"/>
  <c r="I38" i="2" s="1"/>
  <c r="H19" i="2"/>
  <c r="I19" i="2" s="1"/>
  <c r="H32" i="2"/>
  <c r="I32" i="2" s="1"/>
  <c r="H33" i="2"/>
  <c r="I33" i="2" s="1"/>
  <c r="N33" i="2" s="1"/>
  <c r="H12" i="2"/>
  <c r="H23" i="2"/>
  <c r="I23" i="2" s="1"/>
  <c r="H26" i="2"/>
  <c r="I26" i="2" s="1"/>
  <c r="N26" i="2" s="1"/>
  <c r="H9" i="2"/>
  <c r="E52" i="3"/>
  <c r="E24" i="2"/>
  <c r="F24" i="2"/>
  <c r="E25" i="2"/>
  <c r="F25" i="2"/>
  <c r="E17" i="2"/>
  <c r="F17" i="2"/>
  <c r="E37" i="2"/>
  <c r="M37" i="2" s="1"/>
  <c r="F37" i="2"/>
  <c r="N37" i="2" s="1"/>
  <c r="E36" i="2"/>
  <c r="F36" i="2"/>
  <c r="E22" i="2"/>
  <c r="F22" i="2"/>
  <c r="E6" i="2"/>
  <c r="F6" i="2"/>
  <c r="E15" i="2"/>
  <c r="F15" i="2"/>
  <c r="E7" i="2"/>
  <c r="F7" i="2"/>
  <c r="E34" i="2"/>
  <c r="F34" i="2"/>
  <c r="E21" i="2"/>
  <c r="F21" i="2"/>
  <c r="A19" i="2"/>
  <c r="A33" i="2"/>
  <c r="A32" i="2"/>
  <c r="A26" i="2"/>
  <c r="A5" i="2"/>
  <c r="A9" i="2"/>
  <c r="A4" i="2"/>
  <c r="A23" i="2"/>
  <c r="A38" i="2"/>
  <c r="A24" i="2"/>
  <c r="A21" i="2"/>
  <c r="A34" i="2"/>
  <c r="A7" i="2"/>
  <c r="A15" i="2"/>
  <c r="A6" i="2"/>
  <c r="A22" i="2"/>
  <c r="A37" i="2"/>
  <c r="A17" i="2"/>
  <c r="A11" i="2"/>
  <c r="A16" i="2"/>
  <c r="A25" i="2"/>
  <c r="A35" i="2"/>
  <c r="A14" i="2"/>
  <c r="A18" i="2"/>
  <c r="A27" i="2"/>
  <c r="A28" i="2"/>
  <c r="A29" i="2"/>
  <c r="A30" i="2"/>
  <c r="K4" i="2" l="1"/>
  <c r="L4" i="2"/>
  <c r="M26" i="2"/>
  <c r="L23" i="2"/>
  <c r="K23" i="2"/>
  <c r="L32" i="2"/>
  <c r="K32" i="2"/>
  <c r="L5" i="2"/>
  <c r="K5" i="2"/>
  <c r="L13" i="2"/>
  <c r="K13" i="2"/>
  <c r="M32" i="2"/>
  <c r="N23" i="2"/>
  <c r="N32" i="2"/>
  <c r="M33" i="2"/>
  <c r="N4" i="2"/>
  <c r="O28" i="2"/>
  <c r="N15" i="2"/>
  <c r="L19" i="2"/>
  <c r="K19" i="2"/>
  <c r="M19" i="2"/>
  <c r="N19" i="2"/>
  <c r="M5" i="2"/>
  <c r="N21" i="2"/>
  <c r="K26" i="2"/>
  <c r="L26" i="2"/>
  <c r="M34" i="2"/>
  <c r="O37" i="2"/>
  <c r="K33" i="2"/>
  <c r="L33" i="2"/>
  <c r="K38" i="2"/>
  <c r="L38" i="2"/>
  <c r="M4" i="2"/>
  <c r="M38" i="2"/>
  <c r="M13" i="2"/>
  <c r="N13" i="2"/>
  <c r="E51" i="3"/>
  <c r="H21" i="2"/>
  <c r="I21" i="2" s="1"/>
  <c r="M21" i="2" s="1"/>
  <c r="H24" i="2"/>
  <c r="I24" i="2" s="1"/>
  <c r="A36" i="2"/>
  <c r="A31" i="2"/>
  <c r="A39" i="2"/>
  <c r="L67" i="3"/>
  <c r="L68" i="3"/>
  <c r="E75" i="3"/>
  <c r="H7" i="2"/>
  <c r="I7" i="2" s="1"/>
  <c r="H6" i="2"/>
  <c r="I6" i="2" s="1"/>
  <c r="N6" i="2" s="1"/>
  <c r="H36" i="2"/>
  <c r="I36" i="2" s="1"/>
  <c r="H17" i="2"/>
  <c r="I17" i="2" s="1"/>
  <c r="I16" i="2"/>
  <c r="I39" i="2"/>
  <c r="H34" i="2"/>
  <c r="I34" i="2" s="1"/>
  <c r="N34" i="2" s="1"/>
  <c r="H15" i="2"/>
  <c r="I15" i="2" s="1"/>
  <c r="H22" i="2"/>
  <c r="I22" i="2" s="1"/>
  <c r="H37" i="2"/>
  <c r="I11" i="2"/>
  <c r="H25" i="2"/>
  <c r="I25" i="2" s="1"/>
  <c r="A10" i="2"/>
  <c r="O21" i="2" l="1"/>
  <c r="K24" i="2"/>
  <c r="L24" i="2"/>
  <c r="O19" i="2"/>
  <c r="O23" i="2"/>
  <c r="M6" i="2"/>
  <c r="K22" i="2"/>
  <c r="L22" i="2"/>
  <c r="N16" i="2"/>
  <c r="K16" i="2"/>
  <c r="M16" i="2"/>
  <c r="K7" i="2"/>
  <c r="L7" i="2"/>
  <c r="M7" i="2"/>
  <c r="O4" i="2"/>
  <c r="L39" i="2"/>
  <c r="M39" i="2"/>
  <c r="N39" i="2"/>
  <c r="O38" i="2"/>
  <c r="O5" i="2"/>
  <c r="K25" i="2"/>
  <c r="L25" i="2"/>
  <c r="L17" i="2"/>
  <c r="K17" i="2"/>
  <c r="O33" i="2"/>
  <c r="M22" i="2"/>
  <c r="O26" i="2"/>
  <c r="N25" i="2"/>
  <c r="O13" i="2"/>
  <c r="O32" i="2"/>
  <c r="M17" i="2"/>
  <c r="N17" i="2"/>
  <c r="K6" i="2"/>
  <c r="L6" i="2"/>
  <c r="L15" i="2"/>
  <c r="K15" i="2"/>
  <c r="K11" i="2"/>
  <c r="L11" i="2"/>
  <c r="K34" i="2"/>
  <c r="L34" i="2"/>
  <c r="L36" i="2"/>
  <c r="K36" i="2"/>
  <c r="M25" i="2"/>
  <c r="M15" i="2"/>
  <c r="N36" i="2"/>
  <c r="N22" i="2"/>
  <c r="M36" i="2"/>
  <c r="N7" i="2"/>
  <c r="L60" i="3"/>
  <c r="L77" i="3"/>
  <c r="L66" i="3"/>
  <c r="K38" i="3"/>
  <c r="J38" i="3"/>
  <c r="A20" i="2"/>
  <c r="E74" i="3"/>
  <c r="L59" i="3"/>
  <c r="E43" i="3"/>
  <c r="L52" i="3"/>
  <c r="L51" i="3"/>
  <c r="E68" i="3"/>
  <c r="L75" i="3"/>
  <c r="O11" i="2" l="1"/>
  <c r="O6" i="2"/>
  <c r="O25" i="2"/>
  <c r="O7" i="2"/>
  <c r="O24" i="2"/>
  <c r="O36" i="2"/>
  <c r="O15" i="2"/>
  <c r="O17" i="2"/>
  <c r="O22" i="2"/>
  <c r="O39" i="2"/>
  <c r="O34" i="2"/>
  <c r="O16" i="2"/>
  <c r="J39" i="3"/>
  <c r="K70" i="3"/>
  <c r="J70" i="3"/>
  <c r="E66" i="3"/>
  <c r="G22" i="3"/>
  <c r="F22" i="3"/>
  <c r="L50" i="3"/>
  <c r="K22" i="3"/>
  <c r="J22" i="3"/>
  <c r="J15" i="3"/>
  <c r="E42" i="3"/>
  <c r="G30" i="3"/>
  <c r="F30" i="3"/>
  <c r="J23" i="3" l="1"/>
  <c r="F23" i="3"/>
  <c r="J71" i="3"/>
  <c r="F31" i="3"/>
  <c r="G70" i="3"/>
  <c r="F70" i="3"/>
  <c r="K54" i="3"/>
  <c r="J54" i="3"/>
  <c r="G46" i="3"/>
  <c r="F46" i="3"/>
  <c r="F71" i="3" l="1"/>
  <c r="F47" i="3"/>
  <c r="J55" i="3"/>
  <c r="H8" i="2" l="1"/>
  <c r="I8" i="2" s="1"/>
  <c r="M8" i="2" l="1"/>
  <c r="L8" i="2"/>
  <c r="N8" i="2"/>
  <c r="K8" i="2"/>
  <c r="L44" i="3"/>
  <c r="H31" i="2"/>
  <c r="I31" i="2" s="1"/>
  <c r="H10" i="2"/>
  <c r="I10" i="2" s="1"/>
  <c r="H14" i="2"/>
  <c r="I14" i="2" s="1"/>
  <c r="H35" i="2"/>
  <c r="I35" i="2" s="1"/>
  <c r="H20" i="2"/>
  <c r="H18" i="2"/>
  <c r="H30" i="2"/>
  <c r="M14" i="2" l="1"/>
  <c r="L14" i="2"/>
  <c r="K14" i="2"/>
  <c r="N14" i="2"/>
  <c r="O8" i="2"/>
  <c r="N10" i="2"/>
  <c r="M10" i="2"/>
  <c r="K10" i="2"/>
  <c r="L10" i="2"/>
  <c r="N31" i="2"/>
  <c r="M31" i="2"/>
  <c r="K31" i="2"/>
  <c r="L31" i="2"/>
  <c r="K35" i="2"/>
  <c r="M35" i="2"/>
  <c r="L35" i="2"/>
  <c r="N35" i="2"/>
  <c r="L74" i="3"/>
  <c r="L43" i="3"/>
  <c r="I30" i="2"/>
  <c r="E59" i="3"/>
  <c r="E60" i="3"/>
  <c r="O35" i="2" l="1"/>
  <c r="O14" i="2"/>
  <c r="N30" i="2"/>
  <c r="L30" i="2"/>
  <c r="M30" i="2"/>
  <c r="K30" i="2"/>
  <c r="O31" i="2"/>
  <c r="O10" i="2"/>
  <c r="L61" i="3"/>
  <c r="G38" i="3"/>
  <c r="F38" i="3"/>
  <c r="J78" i="3"/>
  <c r="K78" i="3"/>
  <c r="J6" i="3"/>
  <c r="K6" i="3"/>
  <c r="L42" i="3"/>
  <c r="G14" i="3"/>
  <c r="F14" i="3"/>
  <c r="E50" i="3"/>
  <c r="O30" i="2" l="1"/>
  <c r="F39" i="3"/>
  <c r="J62" i="3"/>
  <c r="K62" i="3"/>
  <c r="J79" i="3"/>
  <c r="E76" i="3"/>
  <c r="J30" i="3"/>
  <c r="K30" i="3"/>
  <c r="F15" i="3"/>
  <c r="J7" i="3"/>
  <c r="J46" i="3"/>
  <c r="K46" i="3"/>
  <c r="G62" i="3"/>
  <c r="F62" i="3"/>
  <c r="G6" i="3"/>
  <c r="F6" i="3"/>
  <c r="G54" i="3"/>
  <c r="F54" i="3"/>
  <c r="N74" i="3"/>
  <c r="G78" i="3" l="1"/>
  <c r="F78" i="3"/>
  <c r="J31" i="3"/>
  <c r="J63" i="3"/>
  <c r="F63" i="3"/>
  <c r="F55" i="3"/>
  <c r="F7" i="3"/>
  <c r="J47" i="3"/>
  <c r="F79" i="3" l="1"/>
  <c r="B37" i="12" l="1"/>
  <c r="B38" i="12"/>
  <c r="B39" i="12"/>
  <c r="B36" i="12" l="1"/>
  <c r="C9" i="12" l="1"/>
  <c r="D9" i="12"/>
  <c r="E9" i="12"/>
  <c r="F9" i="12"/>
  <c r="C10" i="12"/>
  <c r="D10" i="12"/>
  <c r="E10" i="12"/>
  <c r="F10" i="12"/>
  <c r="D11" i="12"/>
  <c r="E11" i="12"/>
  <c r="F11" i="12"/>
  <c r="F8" i="12"/>
  <c r="E8" i="12"/>
  <c r="D8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3" i="12"/>
  <c r="D13" i="12"/>
  <c r="E13" i="12"/>
  <c r="F13" i="12"/>
  <c r="C14" i="12"/>
  <c r="D14" i="12"/>
  <c r="E14" i="12"/>
  <c r="F14" i="12"/>
  <c r="F12" i="12"/>
  <c r="E12" i="12"/>
  <c r="D12" i="12"/>
  <c r="C12" i="12"/>
  <c r="C8" i="12"/>
  <c r="C6" i="12"/>
  <c r="C4" i="12"/>
  <c r="H16" i="12" l="1"/>
  <c r="H13" i="12"/>
  <c r="C11" i="12"/>
  <c r="H11" i="12" s="1"/>
  <c r="H10" i="12"/>
  <c r="H9" i="12"/>
  <c r="H12" i="12"/>
  <c r="H17" i="12"/>
  <c r="H8" i="12"/>
  <c r="H14" i="12"/>
  <c r="H18" i="12"/>
  <c r="C7" i="12"/>
  <c r="D7" i="12"/>
  <c r="E7" i="12"/>
  <c r="F7" i="12"/>
  <c r="F5" i="12"/>
  <c r="F6" i="12"/>
  <c r="E5" i="12"/>
  <c r="E6" i="12"/>
  <c r="F4" i="12"/>
  <c r="E4" i="12"/>
  <c r="D6" i="12"/>
  <c r="D5" i="12"/>
  <c r="D4" i="12"/>
  <c r="C5" i="12"/>
  <c r="H4" i="12" l="1"/>
  <c r="H6" i="12"/>
  <c r="H5" i="12"/>
  <c r="H7" i="12"/>
  <c r="E37" i="12" l="1"/>
  <c r="F37" i="12"/>
  <c r="E38" i="12"/>
  <c r="F38" i="12"/>
  <c r="E39" i="12"/>
  <c r="F39" i="12"/>
  <c r="C37" i="12"/>
  <c r="D37" i="12"/>
  <c r="C38" i="12"/>
  <c r="D38" i="12"/>
  <c r="C39" i="12"/>
  <c r="D39" i="12"/>
  <c r="E33" i="12"/>
  <c r="F33" i="12"/>
  <c r="E34" i="12"/>
  <c r="F34" i="12"/>
  <c r="E35" i="12"/>
  <c r="F35" i="12"/>
  <c r="E36" i="12"/>
  <c r="F36" i="12"/>
  <c r="C33" i="12"/>
  <c r="D33" i="12"/>
  <c r="C34" i="12"/>
  <c r="D34" i="12"/>
  <c r="C35" i="12"/>
  <c r="D35" i="12"/>
  <c r="C36" i="12"/>
  <c r="D36" i="12"/>
  <c r="E29" i="12"/>
  <c r="F29" i="12"/>
  <c r="E30" i="12"/>
  <c r="F30" i="12"/>
  <c r="E31" i="12"/>
  <c r="F31" i="12"/>
  <c r="E32" i="12"/>
  <c r="F32" i="12"/>
  <c r="D29" i="12"/>
  <c r="C30" i="12"/>
  <c r="D30" i="12"/>
  <c r="D31" i="12"/>
  <c r="C32" i="12"/>
  <c r="D32" i="12"/>
  <c r="H39" i="12" l="1"/>
  <c r="H35" i="12"/>
  <c r="H33" i="12"/>
  <c r="H37" i="12"/>
  <c r="C29" i="12"/>
  <c r="H32" i="12"/>
  <c r="H30" i="12"/>
  <c r="C31" i="12"/>
  <c r="H36" i="12"/>
  <c r="H34" i="12"/>
  <c r="H38" i="12"/>
  <c r="E28" i="12"/>
  <c r="F28" i="12"/>
  <c r="C28" i="12"/>
  <c r="D28" i="12"/>
  <c r="E22" i="12"/>
  <c r="F22" i="12"/>
  <c r="E23" i="12"/>
  <c r="F23" i="12"/>
  <c r="E24" i="12"/>
  <c r="F24" i="12"/>
  <c r="E25" i="12"/>
  <c r="F25" i="12"/>
  <c r="E26" i="12"/>
  <c r="F26" i="12"/>
  <c r="E27" i="12"/>
  <c r="F27" i="12"/>
  <c r="E15" i="12"/>
  <c r="F15" i="12"/>
  <c r="C25" i="12"/>
  <c r="D25" i="12"/>
  <c r="C26" i="12"/>
  <c r="D26" i="12"/>
  <c r="D27" i="12"/>
  <c r="C22" i="12"/>
  <c r="D22" i="12"/>
  <c r="D23" i="12"/>
  <c r="C24" i="12"/>
  <c r="D24" i="12"/>
  <c r="C15" i="12"/>
  <c r="D15" i="12"/>
  <c r="H24" i="12" l="1"/>
  <c r="C23" i="12"/>
  <c r="H31" i="12"/>
  <c r="H25" i="12"/>
  <c r="H22" i="12"/>
  <c r="H26" i="12"/>
  <c r="H28" i="12"/>
  <c r="H29" i="12"/>
  <c r="C27" i="12"/>
  <c r="K5" i="12"/>
  <c r="M5" i="12"/>
  <c r="L5" i="12"/>
  <c r="N5" i="12"/>
  <c r="H15" i="12"/>
  <c r="H23" i="12" l="1"/>
  <c r="H27" i="12"/>
  <c r="O5" i="12"/>
  <c r="M29" i="12" l="1"/>
  <c r="L29" i="12"/>
  <c r="N29" i="12"/>
  <c r="K29" i="12"/>
  <c r="K34" i="12"/>
  <c r="L34" i="12"/>
  <c r="M34" i="12"/>
  <c r="N34" i="12"/>
  <c r="N39" i="12"/>
  <c r="M39" i="12"/>
  <c r="L39" i="12"/>
  <c r="K37" i="12"/>
  <c r="N37" i="12"/>
  <c r="L37" i="12"/>
  <c r="M37" i="12"/>
  <c r="M31" i="12"/>
  <c r="N31" i="12"/>
  <c r="K31" i="12"/>
  <c r="M30" i="12"/>
  <c r="N30" i="12"/>
  <c r="K30" i="12"/>
  <c r="L30" i="12"/>
  <c r="L31" i="12"/>
  <c r="N38" i="12"/>
  <c r="M38" i="12"/>
  <c r="L38" i="12"/>
  <c r="K38" i="12"/>
  <c r="M33" i="12"/>
  <c r="L33" i="12"/>
  <c r="N33" i="12"/>
  <c r="K33" i="12"/>
  <c r="M35" i="12"/>
  <c r="K35" i="12"/>
  <c r="L35" i="12"/>
  <c r="N35" i="12"/>
  <c r="O39" i="12" l="1"/>
  <c r="O29" i="12"/>
  <c r="O31" i="12"/>
  <c r="O37" i="12"/>
  <c r="O32" i="12"/>
  <c r="O35" i="12"/>
  <c r="O33" i="12"/>
  <c r="M23" i="12"/>
  <c r="N23" i="12"/>
  <c r="L23" i="12"/>
  <c r="K23" i="12"/>
  <c r="L27" i="12"/>
  <c r="N27" i="12"/>
  <c r="M27" i="12"/>
  <c r="K27" i="12"/>
  <c r="O30" i="12"/>
  <c r="O34" i="12"/>
  <c r="M26" i="12"/>
  <c r="K26" i="12"/>
  <c r="L26" i="12"/>
  <c r="N26" i="12"/>
  <c r="L24" i="12"/>
  <c r="K24" i="12"/>
  <c r="M18" i="12"/>
  <c r="L18" i="12"/>
  <c r="N18" i="12"/>
  <c r="K18" i="12"/>
  <c r="K25" i="12"/>
  <c r="L25" i="12"/>
  <c r="N25" i="12"/>
  <c r="M25" i="12"/>
  <c r="O36" i="12"/>
  <c r="L22" i="12"/>
  <c r="M22" i="12"/>
  <c r="N22" i="12"/>
  <c r="K22" i="12"/>
  <c r="L28" i="12"/>
  <c r="N28" i="12"/>
  <c r="M28" i="12"/>
  <c r="K28" i="12"/>
  <c r="O38" i="12"/>
  <c r="K16" i="12"/>
  <c r="M16" i="12"/>
  <c r="N16" i="12"/>
  <c r="L15" i="12"/>
  <c r="N15" i="12"/>
  <c r="M15" i="12"/>
  <c r="K15" i="12"/>
  <c r="O18" i="12" l="1"/>
  <c r="O24" i="12"/>
  <c r="O26" i="12"/>
  <c r="O25" i="12"/>
  <c r="O16" i="12"/>
  <c r="O28" i="12"/>
  <c r="O22" i="12"/>
  <c r="O27" i="12"/>
  <c r="O23" i="12"/>
  <c r="O17" i="12"/>
  <c r="O15" i="12"/>
  <c r="N14" i="12" l="1"/>
  <c r="M14" i="12"/>
  <c r="K14" i="12"/>
  <c r="L14" i="12"/>
  <c r="K8" i="12" l="1"/>
  <c r="L8" i="12"/>
  <c r="M8" i="12"/>
  <c r="N8" i="12"/>
  <c r="K7" i="12"/>
  <c r="M7" i="12"/>
  <c r="N7" i="12"/>
  <c r="L7" i="12"/>
  <c r="K9" i="12"/>
  <c r="L9" i="12"/>
  <c r="M9" i="12"/>
  <c r="N9" i="12"/>
  <c r="N13" i="12"/>
  <c r="M13" i="12"/>
  <c r="L13" i="12"/>
  <c r="K13" i="12"/>
  <c r="O14" i="12"/>
  <c r="M12" i="12"/>
  <c r="K12" i="12"/>
  <c r="N12" i="12"/>
  <c r="L12" i="12"/>
  <c r="K10" i="12"/>
  <c r="N10" i="12"/>
  <c r="L10" i="12"/>
  <c r="M10" i="12"/>
  <c r="O13" i="12" l="1"/>
  <c r="O10" i="12"/>
  <c r="K4" i="12"/>
  <c r="M4" i="12"/>
  <c r="L4" i="12"/>
  <c r="N4" i="12"/>
  <c r="O12" i="12"/>
  <c r="O9" i="12"/>
  <c r="O7" i="12"/>
  <c r="O11" i="12"/>
  <c r="O8" i="12"/>
  <c r="K6" i="12" l="1"/>
  <c r="M6" i="12"/>
  <c r="L6" i="12"/>
  <c r="N6" i="12"/>
  <c r="O4" i="12"/>
  <c r="O6" i="12" l="1"/>
  <c r="A4" i="15" l="1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5" i="15"/>
  <c r="A26" i="15"/>
  <c r="A27" i="15"/>
  <c r="A28" i="15"/>
  <c r="A29" i="15"/>
  <c r="A30" i="15"/>
  <c r="A31" i="15"/>
  <c r="A32" i="15"/>
  <c r="A33" i="15"/>
  <c r="A34" i="15"/>
  <c r="A35" i="15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5" i="12"/>
  <c r="B26" i="12"/>
  <c r="B27" i="12"/>
  <c r="B28" i="12"/>
  <c r="B29" i="12"/>
  <c r="B30" i="12"/>
  <c r="B31" i="12"/>
  <c r="B32" i="12"/>
  <c r="B33" i="12"/>
  <c r="B34" i="12"/>
  <c r="B35" i="12"/>
  <c r="D42" i="13" l="1"/>
  <c r="D10" i="13"/>
  <c r="D11" i="13"/>
  <c r="D43" i="13"/>
  <c r="D12" i="13"/>
  <c r="D44" i="13"/>
  <c r="O66" i="14" l="1"/>
  <c r="O67" i="14"/>
  <c r="O68" i="14"/>
  <c r="O34" i="14"/>
  <c r="O35" i="14"/>
  <c r="O36" i="14"/>
</calcChain>
</file>

<file path=xl/sharedStrings.xml><?xml version="1.0" encoding="utf-8"?>
<sst xmlns="http://schemas.openxmlformats.org/spreadsheetml/2006/main" count="689" uniqueCount="79">
  <si>
    <t>TAKIM ADI</t>
  </si>
  <si>
    <t>OYUNCULAR</t>
  </si>
  <si>
    <t>O SPAREİ ALAYDIK EYİYDİ</t>
  </si>
  <si>
    <t>Öykü Danışık</t>
  </si>
  <si>
    <t>Duygu Gürkan</t>
  </si>
  <si>
    <t>Hakan Danışık</t>
  </si>
  <si>
    <t>Ogün Paşaoğlu</t>
  </si>
  <si>
    <t>Osman Aydın</t>
  </si>
  <si>
    <t>Gediz Ege</t>
  </si>
  <si>
    <t>1.oyun</t>
  </si>
  <si>
    <t>2.oyun</t>
  </si>
  <si>
    <t>Tak.No</t>
  </si>
  <si>
    <t>Takım Toplamı</t>
  </si>
  <si>
    <t>LANE</t>
  </si>
  <si>
    <t>Fatih Mehmet Temelli</t>
  </si>
  <si>
    <t>Timur Özhan</t>
  </si>
  <si>
    <t>Burak Kania</t>
  </si>
  <si>
    <t>Metin Er</t>
  </si>
  <si>
    <t>Filiz Er</t>
  </si>
  <si>
    <t>Emine</t>
  </si>
  <si>
    <t>Yakup</t>
  </si>
  <si>
    <t>Fisun ısdaş</t>
  </si>
  <si>
    <t>Tunay Isdaş</t>
  </si>
  <si>
    <t>Tugay Isdaş</t>
  </si>
  <si>
    <t>BOWLİNG YILDIZLARI</t>
  </si>
  <si>
    <t>İsmail Eser</t>
  </si>
  <si>
    <t>0539 473 0899</t>
  </si>
  <si>
    <t>Berke Başar</t>
  </si>
  <si>
    <t>Sertuğ Arslan</t>
  </si>
  <si>
    <t>Haluk Emre Mete</t>
  </si>
  <si>
    <t>Mert Boran</t>
  </si>
  <si>
    <t>15-16</t>
  </si>
  <si>
    <t>17-18</t>
  </si>
  <si>
    <t>19-20</t>
  </si>
  <si>
    <t>21-22</t>
  </si>
  <si>
    <t>23-24</t>
  </si>
  <si>
    <t>ADI SOYADI</t>
  </si>
  <si>
    <t>1.OYUN</t>
  </si>
  <si>
    <t>2.OYUN</t>
  </si>
  <si>
    <t>3.OYUN</t>
  </si>
  <si>
    <t>4.OYUN</t>
  </si>
  <si>
    <t>TOPLAM</t>
  </si>
  <si>
    <t>Yafes benli</t>
  </si>
  <si>
    <t>Mehmet Emin Doğan</t>
  </si>
  <si>
    <t>Anıl Doğan</t>
  </si>
  <si>
    <t>Enes Kaplan</t>
  </si>
  <si>
    <t>Handikap</t>
  </si>
  <si>
    <t>TAKIM</t>
  </si>
  <si>
    <t>NO</t>
  </si>
  <si>
    <t>PUAN</t>
  </si>
  <si>
    <r>
      <t>H</t>
    </r>
    <r>
      <rPr>
        <sz val="14"/>
        <color theme="1"/>
        <rFont val="Calibri"/>
        <family val="2"/>
        <charset val="162"/>
        <scheme val="minor"/>
      </rPr>
      <t>and.</t>
    </r>
  </si>
  <si>
    <t>MAYE</t>
  </si>
  <si>
    <t>Ömür</t>
  </si>
  <si>
    <t>nusret ispir</t>
  </si>
  <si>
    <t>1. hafta</t>
  </si>
  <si>
    <t>ortalama</t>
  </si>
  <si>
    <t>İSDAŞLAR</t>
  </si>
  <si>
    <t>AĞIR TOPLAR</t>
  </si>
  <si>
    <t>PİNLER HAVAYA</t>
  </si>
  <si>
    <t>ÇOK PİS YENERİZ</t>
  </si>
  <si>
    <t>Fatma Sütçü</t>
  </si>
  <si>
    <t>FALSOCULAR</t>
  </si>
  <si>
    <t>GOONERS</t>
  </si>
  <si>
    <t>Erdoğan Karakullukçu</t>
  </si>
  <si>
    <t>Santo</t>
  </si>
  <si>
    <t>Gumelar</t>
  </si>
  <si>
    <t>Barış Uz</t>
  </si>
  <si>
    <t>CAKARTA</t>
  </si>
  <si>
    <t>Rıchard</t>
  </si>
  <si>
    <t>HANDİKAPLI LİSTE</t>
  </si>
  <si>
    <t>Can gürsoy</t>
  </si>
  <si>
    <t>Arslan ray Bendon</t>
  </si>
  <si>
    <t>Mustafa Onur</t>
  </si>
  <si>
    <t>2. hafta</t>
  </si>
  <si>
    <t xml:space="preserve">2.HAFTA </t>
  </si>
  <si>
    <t>3. hafta</t>
  </si>
  <si>
    <t xml:space="preserve">EN YÜKSEK SKOR BAYLAR </t>
  </si>
  <si>
    <t xml:space="preserve">EN YÜKSEK SKOR BAYANLAR </t>
  </si>
  <si>
    <t>GEDİZ 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</si>
</sst>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/>
    <xf numFmtId="0" fontId="2" fillId="2" borderId="1" xfId="0" applyFont="1" applyFill="1" applyBorder="1"/>
    <xf numFmtId="0" fontId="1" fillId="0" borderId="6" xfId="0" applyFont="1" applyBorder="1"/>
    <xf numFmtId="0" fontId="0" fillId="0" borderId="7" xfId="0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/>
    <xf numFmtId="0" fontId="0" fillId="0" borderId="9" xfId="0" applyBorder="1"/>
    <xf numFmtId="0" fontId="1" fillId="0" borderId="2" xfId="0" applyFont="1" applyBorder="1"/>
    <xf numFmtId="0" fontId="3" fillId="0" borderId="5" xfId="0" applyFont="1" applyBorder="1"/>
    <xf numFmtId="0" fontId="0" fillId="2" borderId="13" xfId="0" applyFill="1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0" fillId="0" borderId="14" xfId="0" applyBorder="1"/>
    <xf numFmtId="0" fontId="0" fillId="0" borderId="18" xfId="0" applyBorder="1"/>
    <xf numFmtId="2" fontId="0" fillId="0" borderId="17" xfId="0" quotePrefix="1" applyNumberFormat="1" applyBorder="1" applyAlignment="1">
      <alignment horizontal="center"/>
    </xf>
    <xf numFmtId="0" fontId="4" fillId="3" borderId="0" xfId="0" applyFont="1" applyFill="1"/>
    <xf numFmtId="0" fontId="0" fillId="2" borderId="9" xfId="0" applyFill="1" applyBorder="1"/>
    <xf numFmtId="0" fontId="0" fillId="2" borderId="19" xfId="0" applyFill="1" applyBorder="1"/>
    <xf numFmtId="0" fontId="0" fillId="2" borderId="15" xfId="0" applyFill="1" applyBorder="1"/>
    <xf numFmtId="0" fontId="0" fillId="2" borderId="16" xfId="0" applyFill="1" applyBorder="1"/>
    <xf numFmtId="0" fontId="2" fillId="2" borderId="7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2" fillId="4" borderId="7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2" borderId="13" xfId="0" applyFont="1" applyFill="1" applyBorder="1"/>
    <xf numFmtId="0" fontId="1" fillId="4" borderId="13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1" fillId="2" borderId="5" xfId="0" applyFont="1" applyFill="1" applyBorder="1"/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22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0" borderId="0" xfId="0" applyFont="1"/>
    <xf numFmtId="0" fontId="7" fillId="0" borderId="2" xfId="0" applyFont="1" applyBorder="1"/>
    <xf numFmtId="0" fontId="0" fillId="0" borderId="2" xfId="0" applyBorder="1" applyAlignment="1">
      <alignment horizontal="center"/>
    </xf>
    <xf numFmtId="0" fontId="2" fillId="0" borderId="24" xfId="0" applyFont="1" applyBorder="1"/>
    <xf numFmtId="0" fontId="1" fillId="0" borderId="26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/>
    <xf numFmtId="0" fontId="1" fillId="2" borderId="28" xfId="0" applyFont="1" applyFill="1" applyBorder="1" applyAlignment="1">
      <alignment horizontal="center"/>
    </xf>
    <xf numFmtId="0" fontId="1" fillId="0" borderId="29" xfId="0" applyFont="1" applyBorder="1"/>
    <xf numFmtId="0" fontId="3" fillId="0" borderId="2" xfId="0" applyFont="1" applyBorder="1"/>
    <xf numFmtId="0" fontId="1" fillId="0" borderId="27" xfId="0" applyFont="1" applyBorder="1"/>
    <xf numFmtId="0" fontId="3" fillId="0" borderId="21" xfId="0" applyFont="1" applyBorder="1" applyAlignment="1">
      <alignment horizontal="center"/>
    </xf>
    <xf numFmtId="3" fontId="1" fillId="0" borderId="1" xfId="0" applyNumberFormat="1" applyFont="1" applyBorder="1"/>
    <xf numFmtId="3" fontId="1" fillId="2" borderId="1" xfId="0" applyNumberFormat="1" applyFont="1" applyFill="1" applyBorder="1"/>
    <xf numFmtId="1" fontId="0" fillId="0" borderId="0" xfId="0" applyNumberFormat="1"/>
    <xf numFmtId="3" fontId="0" fillId="0" borderId="7" xfId="0" applyNumberFormat="1" applyBorder="1"/>
    <xf numFmtId="3" fontId="0" fillId="0" borderId="1" xfId="0" applyNumberFormat="1" applyBorder="1"/>
    <xf numFmtId="0" fontId="2" fillId="2" borderId="1" xfId="0" applyFont="1" applyFill="1" applyBorder="1" applyProtection="1">
      <protection locked="0"/>
    </xf>
    <xf numFmtId="3" fontId="0" fillId="2" borderId="7" xfId="0" applyNumberFormat="1" applyFill="1" applyBorder="1"/>
    <xf numFmtId="3" fontId="0" fillId="2" borderId="1" xfId="0" applyNumberFormat="1" applyFill="1" applyBorder="1"/>
    <xf numFmtId="3" fontId="0" fillId="4" borderId="7" xfId="0" applyNumberFormat="1" applyFill="1" applyBorder="1"/>
    <xf numFmtId="3" fontId="0" fillId="4" borderId="1" xfId="0" applyNumberFormat="1" applyFill="1" applyBorder="1"/>
    <xf numFmtId="3" fontId="0" fillId="0" borderId="9" xfId="0" applyNumberFormat="1" applyBorder="1"/>
    <xf numFmtId="3" fontId="0" fillId="2" borderId="9" xfId="0" applyNumberFormat="1" applyFill="1" applyBorder="1"/>
    <xf numFmtId="0" fontId="2" fillId="4" borderId="25" xfId="0" applyFont="1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/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/>
    <xf numFmtId="0" fontId="3" fillId="0" borderId="10" xfId="0" applyFont="1" applyBorder="1" applyAlignment="1">
      <alignment horizontal="center"/>
    </xf>
    <xf numFmtId="2" fontId="0" fillId="0" borderId="32" xfId="0" quotePrefix="1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0" fillId="0" borderId="23" xfId="0" applyFont="1" applyBorder="1" applyProtection="1">
      <protection locked="0"/>
    </xf>
    <xf numFmtId="0" fontId="0" fillId="0" borderId="0" xfId="0" applyBorder="1" applyAlignment="1">
      <alignment horizontal="center"/>
    </xf>
    <xf numFmtId="0" fontId="0" fillId="4" borderId="0" xfId="0" applyFont="1" applyFill="1" applyBorder="1" applyProtection="1">
      <protection locked="0"/>
    </xf>
    <xf numFmtId="3" fontId="0" fillId="0" borderId="0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5" borderId="37" xfId="0" applyFill="1" applyBorder="1"/>
    <xf numFmtId="0" fontId="0" fillId="0" borderId="24" xfId="0" applyBorder="1"/>
    <xf numFmtId="0" fontId="1" fillId="0" borderId="25" xfId="0" applyFont="1" applyBorder="1"/>
    <xf numFmtId="0" fontId="0" fillId="0" borderId="25" xfId="0" applyBorder="1"/>
    <xf numFmtId="3" fontId="0" fillId="0" borderId="24" xfId="0" applyNumberFormat="1" applyBorder="1"/>
    <xf numFmtId="0" fontId="5" fillId="5" borderId="39" xfId="0" applyFont="1" applyFill="1" applyBorder="1"/>
    <xf numFmtId="0" fontId="1" fillId="5" borderId="40" xfId="0" applyFont="1" applyFill="1" applyBorder="1" applyAlignment="1">
      <alignment horizontal="center"/>
    </xf>
    <xf numFmtId="0" fontId="5" fillId="5" borderId="40" xfId="0" applyFont="1" applyFill="1" applyBorder="1"/>
    <xf numFmtId="0" fontId="5" fillId="5" borderId="38" xfId="0" applyFont="1" applyFill="1" applyBorder="1"/>
    <xf numFmtId="0" fontId="0" fillId="5" borderId="35" xfId="0" applyFill="1" applyBorder="1"/>
    <xf numFmtId="0" fontId="0" fillId="5" borderId="41" xfId="0" applyFill="1" applyBorder="1"/>
    <xf numFmtId="0" fontId="1" fillId="0" borderId="11" xfId="0" applyFont="1" applyBorder="1"/>
    <xf numFmtId="1" fontId="1" fillId="0" borderId="1" xfId="0" applyNumberFormat="1" applyFont="1" applyBorder="1" applyAlignment="1">
      <alignment horizontal="center"/>
    </xf>
    <xf numFmtId="1" fontId="0" fillId="0" borderId="22" xfId="0" applyNumberFormat="1" applyBorder="1"/>
    <xf numFmtId="1" fontId="1" fillId="0" borderId="23" xfId="0" applyNumberFormat="1" applyFont="1" applyBorder="1" applyAlignment="1">
      <alignment horizontal="center"/>
    </xf>
    <xf numFmtId="1" fontId="0" fillId="0" borderId="23" xfId="0" applyNumberFormat="1" applyBorder="1"/>
    <xf numFmtId="1" fontId="0" fillId="0" borderId="0" xfId="0" applyNumberFormat="1" applyBorder="1"/>
    <xf numFmtId="3" fontId="0" fillId="0" borderId="25" xfId="0" applyNumberFormat="1" applyBorder="1"/>
    <xf numFmtId="0" fontId="1" fillId="0" borderId="0" xfId="0" quotePrefix="1" applyFont="1"/>
    <xf numFmtId="1" fontId="0" fillId="4" borderId="1" xfId="0" applyNumberFormat="1" applyFill="1" applyBorder="1"/>
    <xf numFmtId="3" fontId="1" fillId="4" borderId="1" xfId="0" applyNumberFormat="1" applyFont="1" applyFill="1" applyBorder="1"/>
    <xf numFmtId="0" fontId="0" fillId="4" borderId="13" xfId="0" applyFill="1" applyBorder="1"/>
    <xf numFmtId="0" fontId="0" fillId="2" borderId="7" xfId="0" applyFill="1" applyBorder="1"/>
    <xf numFmtId="0" fontId="0" fillId="0" borderId="26" xfId="0" applyBorder="1" applyAlignment="1">
      <alignment horizontal="center"/>
    </xf>
    <xf numFmtId="1" fontId="0" fillId="0" borderId="9" xfId="0" applyNumberFormat="1" applyBorder="1"/>
    <xf numFmtId="1" fontId="0" fillId="2" borderId="9" xfId="0" applyNumberFormat="1" applyFill="1" applyBorder="1"/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3" fontId="0" fillId="0" borderId="13" xfId="0" applyNumberFormat="1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3" fontId="0" fillId="0" borderId="16" xfId="0" applyNumberFormat="1" applyBorder="1"/>
    <xf numFmtId="3" fontId="0" fillId="0" borderId="31" xfId="0" applyNumberFormat="1" applyBorder="1"/>
    <xf numFmtId="0" fontId="0" fillId="0" borderId="30" xfId="0" applyBorder="1"/>
    <xf numFmtId="0" fontId="1" fillId="4" borderId="7" xfId="0" applyFont="1" applyFill="1" applyBorder="1"/>
    <xf numFmtId="1" fontId="0" fillId="0" borderId="1" xfId="0" applyNumberFormat="1" applyBorder="1"/>
    <xf numFmtId="1" fontId="3" fillId="0" borderId="2" xfId="0" applyNumberFormat="1" applyFont="1" applyBorder="1"/>
    <xf numFmtId="1" fontId="1" fillId="0" borderId="29" xfId="0" applyNumberFormat="1" applyFont="1" applyBorder="1"/>
    <xf numFmtId="1" fontId="1" fillId="0" borderId="6" xfId="0" applyNumberFormat="1" applyFont="1" applyBorder="1"/>
    <xf numFmtId="1" fontId="1" fillId="0" borderId="6" xfId="0" applyNumberFormat="1" applyFont="1" applyBorder="1" applyAlignment="1">
      <alignment horizontal="center"/>
    </xf>
    <xf numFmtId="1" fontId="1" fillId="0" borderId="27" xfId="0" applyNumberFormat="1" applyFont="1" applyBorder="1"/>
    <xf numFmtId="1" fontId="3" fillId="0" borderId="4" xfId="0" applyNumberFormat="1" applyFont="1" applyBorder="1" applyAlignment="1">
      <alignment horizontal="center"/>
    </xf>
    <xf numFmtId="1" fontId="0" fillId="2" borderId="1" xfId="0" applyNumberFormat="1" applyFill="1" applyBorder="1"/>
    <xf numFmtId="1" fontId="0" fillId="2" borderId="7" xfId="0" applyNumberFormat="1" applyFill="1" applyBorder="1"/>
    <xf numFmtId="1" fontId="0" fillId="2" borderId="1" xfId="0" applyNumberFormat="1" applyFill="1" applyBorder="1" applyAlignment="1">
      <alignment horizontal="center"/>
    </xf>
    <xf numFmtId="1" fontId="1" fillId="0" borderId="10" xfId="0" applyNumberFormat="1" applyFont="1" applyBorder="1"/>
    <xf numFmtId="1" fontId="1" fillId="0" borderId="26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0" fillId="2" borderId="19" xfId="0" applyNumberFormat="1" applyFill="1" applyBorder="1"/>
    <xf numFmtId="1" fontId="1" fillId="4" borderId="1" xfId="0" applyNumberFormat="1" applyFont="1" applyFill="1" applyBorder="1"/>
    <xf numFmtId="1" fontId="0" fillId="2" borderId="15" xfId="0" applyNumberFormat="1" applyFill="1" applyBorder="1"/>
    <xf numFmtId="1" fontId="1" fillId="2" borderId="1" xfId="0" applyNumberFormat="1" applyFont="1" applyFill="1" applyBorder="1"/>
    <xf numFmtId="1" fontId="1" fillId="0" borderId="1" xfId="0" applyNumberFormat="1" applyFont="1" applyBorder="1"/>
    <xf numFmtId="1" fontId="4" fillId="3" borderId="0" xfId="0" applyNumberFormat="1" applyFont="1" applyFill="1"/>
    <xf numFmtId="1" fontId="0" fillId="0" borderId="7" xfId="0" applyNumberFormat="1" applyBorder="1"/>
    <xf numFmtId="1" fontId="1" fillId="4" borderId="24" xfId="0" applyNumberFormat="1" applyFont="1" applyFill="1" applyBorder="1"/>
    <xf numFmtId="3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0" fillId="4" borderId="7" xfId="0" applyNumberFormat="1" applyFill="1" applyBorder="1"/>
    <xf numFmtId="1" fontId="0" fillId="4" borderId="24" xfId="0" applyNumberFormat="1" applyFill="1" applyBorder="1"/>
    <xf numFmtId="0" fontId="5" fillId="4" borderId="1" xfId="0" applyFont="1" applyFill="1" applyBorder="1"/>
    <xf numFmtId="0" fontId="0" fillId="0" borderId="5" xfId="0" applyBorder="1" applyAlignment="1">
      <alignment horizontal="center"/>
    </xf>
    <xf numFmtId="0" fontId="1" fillId="0" borderId="44" xfId="0" applyFont="1" applyBorder="1"/>
    <xf numFmtId="0" fontId="0" fillId="0" borderId="45" xfId="0" applyBorder="1" applyAlignment="1">
      <alignment horizontal="center"/>
    </xf>
    <xf numFmtId="0" fontId="0" fillId="0" borderId="46" xfId="0" applyBorder="1"/>
    <xf numFmtId="3" fontId="0" fillId="0" borderId="47" xfId="0" applyNumberForma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/>
    <xf numFmtId="0" fontId="4" fillId="4" borderId="1" xfId="0" applyFont="1" applyFill="1" applyBorder="1" applyProtection="1">
      <protection locked="0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Protection="1">
      <protection locked="0"/>
    </xf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k&#305;mlar%20ligi%2010%20YED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k&#305;mlar%20lig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RLAR"/>
      <sheetName val="5 aralık"/>
      <sheetName val="12 aralık"/>
      <sheetName val="26 aralık"/>
      <sheetName val="2 ocak"/>
      <sheetName val="9 ocak"/>
      <sheetName val="SIRALAMA"/>
    </sheetNames>
    <sheetDataSet>
      <sheetData sheetId="0" refreshError="1">
        <row r="3">
          <cell r="B3" t="str">
            <v>AĞIR TOPLAR</v>
          </cell>
          <cell r="C3" t="str">
            <v>Ömür</v>
          </cell>
        </row>
        <row r="4">
          <cell r="C4" t="str">
            <v>Nusret İspir</v>
          </cell>
        </row>
        <row r="5">
          <cell r="C5" t="str">
            <v>Ogün Paşaoğlu</v>
          </cell>
        </row>
        <row r="6">
          <cell r="C6" t="str">
            <v>Osman Aydın</v>
          </cell>
        </row>
        <row r="7">
          <cell r="C7" t="str">
            <v>Gediz Ege</v>
          </cell>
        </row>
        <row r="8">
          <cell r="C8" t="str">
            <v>Öykü Danışık</v>
          </cell>
        </row>
        <row r="9">
          <cell r="C9" t="str">
            <v>Duygu Gürkan</v>
          </cell>
        </row>
        <row r="10">
          <cell r="C10" t="str">
            <v>Hakan Danışık</v>
          </cell>
        </row>
        <row r="11">
          <cell r="C11" t="str">
            <v>Fatih Mehmet Temelli</v>
          </cell>
        </row>
        <row r="12">
          <cell r="C12" t="str">
            <v>Timur Özhan</v>
          </cell>
        </row>
        <row r="13">
          <cell r="C13" t="str">
            <v>Burak Kania</v>
          </cell>
        </row>
        <row r="14">
          <cell r="C14" t="str">
            <v>Metin Er</v>
          </cell>
        </row>
        <row r="15">
          <cell r="C15" t="str">
            <v>Filiz Er</v>
          </cell>
        </row>
        <row r="16">
          <cell r="C16" t="str">
            <v>Emine</v>
          </cell>
        </row>
        <row r="17">
          <cell r="C17" t="str">
            <v>Yakup</v>
          </cell>
        </row>
        <row r="18">
          <cell r="C18" t="str">
            <v>Füsun ısdaş</v>
          </cell>
        </row>
        <row r="19">
          <cell r="C19" t="str">
            <v>Tunay Isdaş</v>
          </cell>
        </row>
        <row r="20">
          <cell r="C20" t="str">
            <v>Tugay Isdaş</v>
          </cell>
        </row>
        <row r="21">
          <cell r="C21" t="str">
            <v>İsmail Eser</v>
          </cell>
        </row>
        <row r="22">
          <cell r="C22" t="str">
            <v>Barış Su</v>
          </cell>
        </row>
        <row r="24">
          <cell r="C24" t="str">
            <v>Berke Başar</v>
          </cell>
        </row>
        <row r="25">
          <cell r="C25" t="str">
            <v>Sertuğ Arslan</v>
          </cell>
        </row>
        <row r="26">
          <cell r="C26" t="str">
            <v>Haluk Emre Mete</v>
          </cell>
        </row>
        <row r="27">
          <cell r="C27" t="str">
            <v>Mert Boran</v>
          </cell>
        </row>
        <row r="28">
          <cell r="C28" t="str">
            <v>Yafes benli</v>
          </cell>
        </row>
        <row r="29">
          <cell r="C29" t="str">
            <v>Mehmet Emin Doğan</v>
          </cell>
        </row>
        <row r="30">
          <cell r="C30" t="str">
            <v>Anıl Doğan</v>
          </cell>
        </row>
        <row r="31">
          <cell r="C31" t="str">
            <v>Enes Kaplan</v>
          </cell>
        </row>
        <row r="32">
          <cell r="C32" t="str">
            <v>Can Gürsoy</v>
          </cell>
        </row>
        <row r="33">
          <cell r="C33" t="str">
            <v>arslan Ray bendon</v>
          </cell>
        </row>
        <row r="34">
          <cell r="C34" t="str">
            <v>Mustafa Onur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RLAMA "/>
      <sheetName val="EN YÜKSEK SKOR"/>
      <sheetName val="5 aralık"/>
      <sheetName val="12 aralık"/>
      <sheetName val="26 aralık"/>
      <sheetName val="2 ocak"/>
      <sheetName val="9 ocak"/>
      <sheetName val="SIRALAMA"/>
    </sheetNames>
    <sheetDataSet>
      <sheetData sheetId="0">
        <row r="3">
          <cell r="C3" t="str">
            <v>Ömür</v>
          </cell>
          <cell r="H3">
            <v>113</v>
          </cell>
          <cell r="I3">
            <v>131</v>
          </cell>
          <cell r="J3">
            <v>136</v>
          </cell>
          <cell r="K3">
            <v>170</v>
          </cell>
          <cell r="L3">
            <v>132</v>
          </cell>
          <cell r="M3">
            <v>135</v>
          </cell>
          <cell r="N3">
            <v>114</v>
          </cell>
          <cell r="O3">
            <v>113</v>
          </cell>
          <cell r="AB3">
            <v>45.066666666666677</v>
          </cell>
          <cell r="AD3">
            <v>44.3</v>
          </cell>
        </row>
        <row r="4">
          <cell r="C4" t="str">
            <v>Nusret İspir</v>
          </cell>
          <cell r="H4">
            <v>152</v>
          </cell>
          <cell r="I4">
            <v>209</v>
          </cell>
          <cell r="J4">
            <v>159</v>
          </cell>
          <cell r="K4">
            <v>118</v>
          </cell>
          <cell r="L4">
            <v>150</v>
          </cell>
          <cell r="M4">
            <v>150</v>
          </cell>
          <cell r="N4">
            <v>150</v>
          </cell>
          <cell r="O4">
            <v>150</v>
          </cell>
          <cell r="AB4">
            <v>26.2</v>
          </cell>
          <cell r="AD4">
            <v>23.7</v>
          </cell>
        </row>
        <row r="5">
          <cell r="C5" t="str">
            <v>Ogün Paşaoğlu</v>
          </cell>
          <cell r="H5">
            <v>150</v>
          </cell>
          <cell r="I5">
            <v>159</v>
          </cell>
          <cell r="J5">
            <v>161</v>
          </cell>
          <cell r="K5">
            <v>181</v>
          </cell>
          <cell r="L5">
            <v>203</v>
          </cell>
          <cell r="M5">
            <v>178</v>
          </cell>
          <cell r="N5">
            <v>155</v>
          </cell>
          <cell r="O5">
            <v>157</v>
          </cell>
          <cell r="AB5">
            <v>19.266666666666673</v>
          </cell>
          <cell r="AD5">
            <v>19.266666666666673</v>
          </cell>
        </row>
        <row r="6">
          <cell r="C6" t="str">
            <v>Osman Aydın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AD6">
            <v>2</v>
          </cell>
        </row>
        <row r="7">
          <cell r="C7" t="str">
            <v>Gediz Ege</v>
          </cell>
          <cell r="H7">
            <v>208</v>
          </cell>
          <cell r="I7">
            <v>205</v>
          </cell>
          <cell r="J7">
            <v>227</v>
          </cell>
          <cell r="K7">
            <v>225</v>
          </cell>
          <cell r="L7">
            <v>155</v>
          </cell>
          <cell r="M7">
            <v>224</v>
          </cell>
          <cell r="N7">
            <v>182</v>
          </cell>
          <cell r="O7">
            <v>238</v>
          </cell>
          <cell r="AB7">
            <v>0</v>
          </cell>
          <cell r="AD7">
            <v>0</v>
          </cell>
        </row>
        <row r="8">
          <cell r="C8" t="str">
            <v>Öykü Danışık</v>
          </cell>
          <cell r="H8">
            <v>148</v>
          </cell>
          <cell r="I8">
            <v>136</v>
          </cell>
          <cell r="J8">
            <v>137</v>
          </cell>
          <cell r="K8">
            <v>148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AB8">
            <v>33.6</v>
          </cell>
          <cell r="AD8">
            <v>25.266666666666673</v>
          </cell>
        </row>
        <row r="9">
          <cell r="C9" t="str">
            <v>Duygu Gürkan</v>
          </cell>
          <cell r="H9">
            <v>177</v>
          </cell>
          <cell r="I9">
            <v>186</v>
          </cell>
          <cell r="J9">
            <v>197</v>
          </cell>
          <cell r="K9">
            <v>136</v>
          </cell>
          <cell r="L9">
            <v>160</v>
          </cell>
          <cell r="M9">
            <v>160</v>
          </cell>
          <cell r="N9">
            <v>160</v>
          </cell>
          <cell r="O9">
            <v>160</v>
          </cell>
          <cell r="AB9">
            <v>18.733333333333327</v>
          </cell>
          <cell r="AD9">
            <v>18.399999999999999</v>
          </cell>
        </row>
        <row r="10">
          <cell r="C10" t="str">
            <v>Hakan Danışık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154</v>
          </cell>
          <cell r="M10">
            <v>167</v>
          </cell>
          <cell r="N10">
            <v>161</v>
          </cell>
          <cell r="O10">
            <v>157</v>
          </cell>
          <cell r="AB10">
            <v>24.2</v>
          </cell>
          <cell r="AD10">
            <v>24.2</v>
          </cell>
        </row>
        <row r="11">
          <cell r="C11" t="str">
            <v>Fatih Mehmet Temelli</v>
          </cell>
          <cell r="H11">
            <v>171</v>
          </cell>
          <cell r="I11">
            <v>157</v>
          </cell>
          <cell r="J11">
            <v>152</v>
          </cell>
          <cell r="K11">
            <v>145</v>
          </cell>
          <cell r="L11">
            <v>168</v>
          </cell>
          <cell r="M11">
            <v>196</v>
          </cell>
          <cell r="N11">
            <v>164</v>
          </cell>
          <cell r="O11">
            <v>127</v>
          </cell>
          <cell r="AB11">
            <v>17</v>
          </cell>
          <cell r="AD11">
            <v>14.1</v>
          </cell>
        </row>
        <row r="12">
          <cell r="C12" t="str">
            <v>Timur Özhan</v>
          </cell>
          <cell r="H12">
            <v>168</v>
          </cell>
          <cell r="I12">
            <v>124</v>
          </cell>
          <cell r="J12">
            <v>151</v>
          </cell>
          <cell r="K12">
            <v>175</v>
          </cell>
          <cell r="L12">
            <v>142</v>
          </cell>
          <cell r="M12">
            <v>152</v>
          </cell>
          <cell r="N12">
            <v>105</v>
          </cell>
          <cell r="O12">
            <v>161</v>
          </cell>
          <cell r="AB12">
            <v>31.333333333333325</v>
          </cell>
          <cell r="AD12">
            <v>31.15</v>
          </cell>
        </row>
        <row r="13">
          <cell r="C13" t="str">
            <v>Burak Kania</v>
          </cell>
          <cell r="H13">
            <v>214</v>
          </cell>
          <cell r="I13">
            <v>148</v>
          </cell>
          <cell r="J13">
            <v>202</v>
          </cell>
          <cell r="K13">
            <v>201</v>
          </cell>
          <cell r="L13">
            <v>171</v>
          </cell>
          <cell r="M13">
            <v>189</v>
          </cell>
          <cell r="N13">
            <v>170</v>
          </cell>
          <cell r="O13">
            <v>148</v>
          </cell>
          <cell r="AB13">
            <v>12.666666666666675</v>
          </cell>
          <cell r="AD13">
            <v>10.95</v>
          </cell>
        </row>
        <row r="14">
          <cell r="C14" t="str">
            <v>Metin Er</v>
          </cell>
          <cell r="H14">
            <v>164</v>
          </cell>
          <cell r="I14">
            <v>208</v>
          </cell>
          <cell r="J14">
            <v>195</v>
          </cell>
          <cell r="K14">
            <v>164</v>
          </cell>
          <cell r="L14">
            <v>186</v>
          </cell>
          <cell r="M14">
            <v>159</v>
          </cell>
          <cell r="N14">
            <v>174</v>
          </cell>
          <cell r="O14">
            <v>172</v>
          </cell>
          <cell r="AB14">
            <v>10.133333333333326</v>
          </cell>
          <cell r="AD14">
            <v>12.2</v>
          </cell>
        </row>
        <row r="15">
          <cell r="C15" t="str">
            <v>Filiz Er</v>
          </cell>
          <cell r="H15">
            <v>154</v>
          </cell>
          <cell r="I15">
            <v>146</v>
          </cell>
          <cell r="J15">
            <v>180</v>
          </cell>
          <cell r="K15">
            <v>203</v>
          </cell>
          <cell r="L15">
            <v>161</v>
          </cell>
          <cell r="M15">
            <v>187</v>
          </cell>
          <cell r="N15">
            <v>163</v>
          </cell>
          <cell r="O15">
            <v>155</v>
          </cell>
          <cell r="AB15">
            <v>18.54545454545455</v>
          </cell>
          <cell r="AD15">
            <v>18.54545454545455</v>
          </cell>
        </row>
        <row r="16">
          <cell r="C16" t="str">
            <v>Emine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AB16">
            <v>33.200000000000003</v>
          </cell>
          <cell r="AD16">
            <v>20.8</v>
          </cell>
        </row>
        <row r="17">
          <cell r="C17" t="str">
            <v>Yakup</v>
          </cell>
          <cell r="H17">
            <v>163</v>
          </cell>
          <cell r="I17">
            <v>204</v>
          </cell>
          <cell r="J17">
            <v>188</v>
          </cell>
          <cell r="K17">
            <v>197</v>
          </cell>
          <cell r="L17">
            <v>152</v>
          </cell>
          <cell r="M17">
            <v>145</v>
          </cell>
          <cell r="N17">
            <v>156</v>
          </cell>
          <cell r="O17">
            <v>207</v>
          </cell>
          <cell r="AB17">
            <v>15.85454545454545</v>
          </cell>
          <cell r="AD17">
            <v>17.120000000000005</v>
          </cell>
        </row>
        <row r="18">
          <cell r="C18" t="str">
            <v>Füsun ısdaş</v>
          </cell>
        </row>
        <row r="19">
          <cell r="C19" t="str">
            <v>Tunay Isdaş</v>
          </cell>
        </row>
        <row r="20">
          <cell r="C20" t="str">
            <v>Tugay Isdaş</v>
          </cell>
        </row>
        <row r="21">
          <cell r="C21" t="str">
            <v>İsmail Eser</v>
          </cell>
          <cell r="H21">
            <v>177</v>
          </cell>
          <cell r="I21">
            <v>145</v>
          </cell>
          <cell r="J21">
            <v>181</v>
          </cell>
          <cell r="K21">
            <v>161</v>
          </cell>
          <cell r="L21">
            <v>152</v>
          </cell>
          <cell r="M21">
            <v>165</v>
          </cell>
          <cell r="N21">
            <v>115</v>
          </cell>
          <cell r="O21">
            <v>171</v>
          </cell>
          <cell r="AB21">
            <v>26.2</v>
          </cell>
          <cell r="AD21">
            <v>24.25</v>
          </cell>
          <cell r="AF21">
            <v>38.444444444444436</v>
          </cell>
        </row>
        <row r="22">
          <cell r="C22" t="str">
            <v>Barış Su</v>
          </cell>
          <cell r="H22">
            <v>169</v>
          </cell>
          <cell r="I22">
            <v>167</v>
          </cell>
          <cell r="J22">
            <v>170</v>
          </cell>
          <cell r="K22">
            <v>171</v>
          </cell>
          <cell r="L22">
            <v>144</v>
          </cell>
          <cell r="M22">
            <v>159</v>
          </cell>
          <cell r="N22">
            <v>139</v>
          </cell>
          <cell r="O22">
            <v>186</v>
          </cell>
          <cell r="AB22">
            <v>18.466666666666676</v>
          </cell>
          <cell r="AD22">
            <v>14.15</v>
          </cell>
          <cell r="AF22">
            <v>29.466666666666676</v>
          </cell>
        </row>
        <row r="23">
          <cell r="C23" t="str">
            <v>Fatma Sütçü</v>
          </cell>
          <cell r="H23">
            <v>142</v>
          </cell>
          <cell r="I23">
            <v>123</v>
          </cell>
          <cell r="J23">
            <v>134</v>
          </cell>
          <cell r="K23">
            <v>147</v>
          </cell>
          <cell r="L23">
            <v>147</v>
          </cell>
          <cell r="M23">
            <v>137</v>
          </cell>
          <cell r="N23">
            <v>163</v>
          </cell>
          <cell r="O23">
            <v>158</v>
          </cell>
          <cell r="AB23">
            <v>39.266666666666673</v>
          </cell>
          <cell r="AD23">
            <v>41.25</v>
          </cell>
          <cell r="AF23">
            <v>53.555555555555557</v>
          </cell>
        </row>
        <row r="24">
          <cell r="C24" t="str">
            <v>Berke Başar</v>
          </cell>
          <cell r="H24">
            <v>120</v>
          </cell>
          <cell r="I24">
            <v>131</v>
          </cell>
          <cell r="J24">
            <v>149</v>
          </cell>
          <cell r="K24">
            <v>112</v>
          </cell>
          <cell r="L24">
            <v>101</v>
          </cell>
          <cell r="M24">
            <v>125</v>
          </cell>
          <cell r="N24">
            <v>130</v>
          </cell>
          <cell r="O24">
            <v>158</v>
          </cell>
          <cell r="AB24">
            <v>43</v>
          </cell>
          <cell r="AD24">
            <v>41.1</v>
          </cell>
        </row>
        <row r="25">
          <cell r="C25" t="str">
            <v>Sertuğ Arslan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123</v>
          </cell>
          <cell r="M25">
            <v>121</v>
          </cell>
          <cell r="N25">
            <v>95</v>
          </cell>
          <cell r="O25">
            <v>115</v>
          </cell>
          <cell r="AB25">
            <v>58</v>
          </cell>
          <cell r="AD25">
            <v>62.56</v>
          </cell>
        </row>
        <row r="26">
          <cell r="C26" t="str">
            <v>Haluk Emre Mete</v>
          </cell>
          <cell r="H26">
            <v>90</v>
          </cell>
          <cell r="I26">
            <v>121</v>
          </cell>
          <cell r="J26">
            <v>131</v>
          </cell>
          <cell r="K26">
            <v>179</v>
          </cell>
          <cell r="L26">
            <v>0</v>
          </cell>
          <cell r="M26">
            <v>0</v>
          </cell>
          <cell r="N26">
            <v>105</v>
          </cell>
          <cell r="O26">
            <v>103</v>
          </cell>
          <cell r="AB26">
            <v>62.4</v>
          </cell>
          <cell r="AD26">
            <v>67.2</v>
          </cell>
        </row>
        <row r="27">
          <cell r="C27" t="str">
            <v>Mert Boran</v>
          </cell>
          <cell r="H27">
            <v>108</v>
          </cell>
          <cell r="I27">
            <v>105</v>
          </cell>
          <cell r="J27">
            <v>97</v>
          </cell>
          <cell r="K27">
            <v>87</v>
          </cell>
          <cell r="L27">
            <v>116</v>
          </cell>
          <cell r="M27">
            <v>83</v>
          </cell>
          <cell r="N27">
            <v>0</v>
          </cell>
          <cell r="O27">
            <v>0</v>
          </cell>
          <cell r="AB27">
            <v>72.3</v>
          </cell>
          <cell r="AD27">
            <v>71.040000000000006</v>
          </cell>
        </row>
        <row r="28">
          <cell r="C28" t="str">
            <v>Yafes benli</v>
          </cell>
          <cell r="H28">
            <v>149</v>
          </cell>
          <cell r="I28">
            <v>103</v>
          </cell>
          <cell r="J28">
            <v>109</v>
          </cell>
          <cell r="K28">
            <v>112</v>
          </cell>
          <cell r="L28">
            <v>111</v>
          </cell>
          <cell r="M28">
            <v>135</v>
          </cell>
          <cell r="N28">
            <v>84</v>
          </cell>
          <cell r="O28">
            <v>94</v>
          </cell>
          <cell r="AB28">
            <v>64.533333333333346</v>
          </cell>
          <cell r="AD28">
            <v>65.599999999999994</v>
          </cell>
        </row>
        <row r="29">
          <cell r="C29" t="str">
            <v>Mehmet Emin Doğan</v>
          </cell>
          <cell r="H29">
            <v>102</v>
          </cell>
          <cell r="I29">
            <v>82</v>
          </cell>
          <cell r="J29">
            <v>108</v>
          </cell>
          <cell r="K29">
            <v>74</v>
          </cell>
          <cell r="L29">
            <v>105</v>
          </cell>
          <cell r="M29">
            <v>120</v>
          </cell>
          <cell r="N29">
            <v>105</v>
          </cell>
          <cell r="O29">
            <v>116</v>
          </cell>
          <cell r="AB29">
            <v>71.266666666666666</v>
          </cell>
          <cell r="AD29">
            <v>69.400000000000006</v>
          </cell>
        </row>
        <row r="30">
          <cell r="C30" t="str">
            <v>Anıl Doğan</v>
          </cell>
          <cell r="H30">
            <v>121</v>
          </cell>
          <cell r="I30">
            <v>99</v>
          </cell>
          <cell r="J30">
            <v>107</v>
          </cell>
          <cell r="K30">
            <v>106</v>
          </cell>
          <cell r="L30">
            <v>95</v>
          </cell>
          <cell r="M30">
            <v>127</v>
          </cell>
          <cell r="N30">
            <v>98</v>
          </cell>
          <cell r="O30">
            <v>91</v>
          </cell>
          <cell r="AB30">
            <v>67.933333333333337</v>
          </cell>
          <cell r="AD30">
            <v>69.650000000000006</v>
          </cell>
        </row>
        <row r="31">
          <cell r="C31" t="str">
            <v>Enes Kaplan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 t="str">
            <v>Can Gürsoy</v>
          </cell>
          <cell r="H32">
            <v>100</v>
          </cell>
          <cell r="I32">
            <v>113</v>
          </cell>
          <cell r="J32">
            <v>140</v>
          </cell>
          <cell r="K32">
            <v>101</v>
          </cell>
          <cell r="L32">
            <v>100</v>
          </cell>
          <cell r="M32">
            <v>130</v>
          </cell>
          <cell r="N32">
            <v>119</v>
          </cell>
          <cell r="O32">
            <v>116</v>
          </cell>
          <cell r="AB32">
            <v>60.1</v>
          </cell>
          <cell r="AD32">
            <v>55.8</v>
          </cell>
        </row>
        <row r="33">
          <cell r="C33" t="str">
            <v>arslan Ray bendon</v>
          </cell>
          <cell r="H33">
            <v>94</v>
          </cell>
          <cell r="I33">
            <v>105</v>
          </cell>
          <cell r="J33">
            <v>133</v>
          </cell>
          <cell r="K33">
            <v>122</v>
          </cell>
          <cell r="L33">
            <v>114</v>
          </cell>
          <cell r="M33">
            <v>104</v>
          </cell>
          <cell r="N33">
            <v>152</v>
          </cell>
          <cell r="O33">
            <v>125</v>
          </cell>
          <cell r="AB33">
            <v>57.533333333333339</v>
          </cell>
          <cell r="AD33">
            <v>51.7</v>
          </cell>
        </row>
        <row r="34">
          <cell r="C34" t="str">
            <v>Mustafa Onur</v>
          </cell>
          <cell r="H34">
            <v>171</v>
          </cell>
          <cell r="I34">
            <v>187</v>
          </cell>
          <cell r="J34">
            <v>186</v>
          </cell>
          <cell r="K34">
            <v>163</v>
          </cell>
          <cell r="L34">
            <v>138</v>
          </cell>
          <cell r="M34">
            <v>190</v>
          </cell>
          <cell r="N34">
            <v>154</v>
          </cell>
          <cell r="O34">
            <v>160</v>
          </cell>
          <cell r="AB34">
            <v>12.266666666666675</v>
          </cell>
          <cell r="AD34">
            <v>12.5</v>
          </cell>
        </row>
        <row r="35">
          <cell r="C35" t="str">
            <v>Erdoğan Karakullukçu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AD35">
            <v>18.2</v>
          </cell>
        </row>
        <row r="36">
          <cell r="C36" t="str">
            <v>Rıchard</v>
          </cell>
          <cell r="H36">
            <v>134</v>
          </cell>
          <cell r="I36">
            <v>142</v>
          </cell>
          <cell r="J36">
            <v>120</v>
          </cell>
          <cell r="K36">
            <v>160</v>
          </cell>
          <cell r="L36">
            <v>149</v>
          </cell>
          <cell r="M36">
            <v>157</v>
          </cell>
          <cell r="N36">
            <v>168</v>
          </cell>
          <cell r="O36">
            <v>161</v>
          </cell>
          <cell r="AB36">
            <v>37.4</v>
          </cell>
          <cell r="AD36">
            <v>35.4</v>
          </cell>
        </row>
        <row r="37">
          <cell r="C37" t="str">
            <v>Santo</v>
          </cell>
          <cell r="H37">
            <v>124</v>
          </cell>
          <cell r="I37">
            <v>194</v>
          </cell>
          <cell r="J37">
            <v>147</v>
          </cell>
          <cell r="K37">
            <v>153</v>
          </cell>
          <cell r="L37">
            <v>156</v>
          </cell>
          <cell r="M37">
            <v>131</v>
          </cell>
          <cell r="N37">
            <v>182</v>
          </cell>
          <cell r="O37">
            <v>128</v>
          </cell>
          <cell r="AB37">
            <v>36.666666666666671</v>
          </cell>
          <cell r="AD37">
            <v>38.200000000000003</v>
          </cell>
        </row>
        <row r="38">
          <cell r="C38" t="str">
            <v>Gumelar</v>
          </cell>
          <cell r="H38">
            <v>117</v>
          </cell>
          <cell r="I38">
            <v>140</v>
          </cell>
          <cell r="J38">
            <v>149</v>
          </cell>
          <cell r="K38">
            <v>122</v>
          </cell>
          <cell r="L38">
            <v>152</v>
          </cell>
          <cell r="M38">
            <v>133</v>
          </cell>
          <cell r="N38">
            <v>132</v>
          </cell>
          <cell r="O38">
            <v>113</v>
          </cell>
          <cell r="AB38">
            <v>45</v>
          </cell>
          <cell r="AD38">
            <v>44.55</v>
          </cell>
        </row>
        <row r="41">
          <cell r="C41" t="str">
            <v>ADI SOYADI</v>
          </cell>
        </row>
        <row r="42">
          <cell r="C42" t="str">
            <v>Ömür</v>
          </cell>
        </row>
        <row r="43">
          <cell r="C43" t="str">
            <v>Nusret İspir</v>
          </cell>
        </row>
        <row r="44">
          <cell r="C44" t="str">
            <v>Ogün Paşaoğlu</v>
          </cell>
        </row>
        <row r="45">
          <cell r="C45" t="str">
            <v>Osman Aydın</v>
          </cell>
        </row>
        <row r="46">
          <cell r="C46" t="str">
            <v>Gediz Ege</v>
          </cell>
        </row>
        <row r="47">
          <cell r="C47" t="str">
            <v>Öykü Danışık</v>
          </cell>
        </row>
        <row r="48">
          <cell r="C48" t="str">
            <v>Duygu Gürkan</v>
          </cell>
        </row>
        <row r="49">
          <cell r="C49" t="str">
            <v>Hakan Danışık</v>
          </cell>
        </row>
        <row r="50">
          <cell r="C50" t="str">
            <v>Fatih Mehmet Temelli</v>
          </cell>
        </row>
        <row r="51">
          <cell r="C51" t="str">
            <v>Timur Özhan</v>
          </cell>
        </row>
        <row r="52">
          <cell r="C52" t="str">
            <v>Burak Kania</v>
          </cell>
        </row>
        <row r="53">
          <cell r="C53" t="str">
            <v>Metin Er</v>
          </cell>
        </row>
        <row r="54">
          <cell r="C54" t="str">
            <v>Filiz Er</v>
          </cell>
        </row>
        <row r="55">
          <cell r="C55" t="str">
            <v>Emine</v>
          </cell>
        </row>
        <row r="56">
          <cell r="C56" t="str">
            <v>Yakup</v>
          </cell>
        </row>
        <row r="57">
          <cell r="C57" t="str">
            <v>Füsun ısdaş</v>
          </cell>
        </row>
        <row r="58">
          <cell r="C58" t="str">
            <v>Tunay Isdaş</v>
          </cell>
        </row>
        <row r="59">
          <cell r="C59" t="str">
            <v>Tugay Isdaş</v>
          </cell>
        </row>
        <row r="60">
          <cell r="C60" t="str">
            <v>İsmail Eser</v>
          </cell>
        </row>
        <row r="61">
          <cell r="C61" t="str">
            <v>Barış Su</v>
          </cell>
        </row>
        <row r="62">
          <cell r="C62" t="str">
            <v>Fatma Sütçü</v>
          </cell>
        </row>
        <row r="63">
          <cell r="C63" t="str">
            <v>Berke Başar</v>
          </cell>
        </row>
        <row r="64">
          <cell r="C64" t="str">
            <v>Sertuğ Arslan</v>
          </cell>
        </row>
        <row r="65">
          <cell r="C65" t="str">
            <v>Haluk Emre Mete</v>
          </cell>
        </row>
        <row r="66">
          <cell r="C66" t="str">
            <v>Mert Boran</v>
          </cell>
        </row>
        <row r="67">
          <cell r="C67" t="str">
            <v>Yafes benli</v>
          </cell>
        </row>
        <row r="68">
          <cell r="C68" t="str">
            <v>Mehmet Emin Doğan</v>
          </cell>
        </row>
        <row r="69">
          <cell r="C69" t="str">
            <v>Anıl Doğan</v>
          </cell>
        </row>
        <row r="70">
          <cell r="C70" t="str">
            <v>Enes Kaplan</v>
          </cell>
        </row>
        <row r="71">
          <cell r="C71" t="str">
            <v>Can Gürsoy</v>
          </cell>
        </row>
        <row r="72">
          <cell r="C72" t="str">
            <v>arslan Ray bendon</v>
          </cell>
        </row>
        <row r="73">
          <cell r="C73" t="str">
            <v>Mustafa Onur</v>
          </cell>
        </row>
        <row r="74">
          <cell r="C74" t="str">
            <v>Erdoğan Karakullukçu</v>
          </cell>
        </row>
        <row r="75">
          <cell r="C75" t="str">
            <v>Rıchard</v>
          </cell>
        </row>
        <row r="76">
          <cell r="C76" t="str">
            <v>Santo</v>
          </cell>
        </row>
        <row r="77">
          <cell r="C77" t="str">
            <v>Gumelar</v>
          </cell>
        </row>
      </sheetData>
      <sheetData sheetId="1">
        <row r="122">
          <cell r="C122" t="str">
            <v>02 OCAK YÜKSEK SKOR LİSTESİ</v>
          </cell>
        </row>
        <row r="123">
          <cell r="A123" t="str">
            <v>Gediz Ege</v>
          </cell>
          <cell r="C123" t="str">
            <v>Gediz Ege</v>
          </cell>
          <cell r="D123">
            <v>259</v>
          </cell>
          <cell r="E123" t="str">
            <v>Osman Aydın</v>
          </cell>
          <cell r="F123">
            <v>234</v>
          </cell>
          <cell r="G123" t="str">
            <v>Öykü Danışık</v>
          </cell>
        </row>
        <row r="124">
          <cell r="A124" t="str">
            <v>Arslan ray Bendon</v>
          </cell>
          <cell r="B124">
            <v>216.7</v>
          </cell>
          <cell r="C124" t="str">
            <v>Fatih Mehmet Temelli</v>
          </cell>
          <cell r="D124">
            <v>226.1</v>
          </cell>
          <cell r="E124" t="str">
            <v>Can Gürsoy</v>
          </cell>
          <cell r="F124">
            <v>231.8</v>
          </cell>
          <cell r="G124" t="str">
            <v>Arslan ray Bendon</v>
          </cell>
          <cell r="H124">
            <v>215.7</v>
          </cell>
        </row>
        <row r="125">
          <cell r="A125" t="str">
            <v>Rıchard</v>
          </cell>
          <cell r="B125">
            <v>214.4</v>
          </cell>
          <cell r="C125" t="str">
            <v>Emine</v>
          </cell>
          <cell r="D125">
            <v>221.8</v>
          </cell>
          <cell r="E125" t="str">
            <v>Burak Kania</v>
          </cell>
          <cell r="F125">
            <v>220.95</v>
          </cell>
          <cell r="G125" t="str">
            <v>İsmail Eser</v>
          </cell>
          <cell r="H125">
            <v>211.25</v>
          </cell>
        </row>
        <row r="126">
          <cell r="A126" t="str">
            <v>Barış Uz</v>
          </cell>
          <cell r="B126">
            <v>214.15</v>
          </cell>
          <cell r="C126" t="str">
            <v>Mert Boran</v>
          </cell>
          <cell r="D126">
            <v>218.04000000000002</v>
          </cell>
          <cell r="E126" t="str">
            <v>nusret ispir</v>
          </cell>
          <cell r="F126">
            <v>210.7</v>
          </cell>
          <cell r="G126" t="str">
            <v>nusret ispir</v>
          </cell>
          <cell r="H126">
            <v>209.7</v>
          </cell>
        </row>
        <row r="127">
          <cell r="A127" t="str">
            <v>Timur Özhan</v>
          </cell>
          <cell r="B127">
            <v>211.15</v>
          </cell>
          <cell r="C127" t="str">
            <v>Arslan ray Bendon</v>
          </cell>
          <cell r="D127">
            <v>210.7</v>
          </cell>
          <cell r="E127" t="str">
            <v>Öykü Danışık</v>
          </cell>
          <cell r="F127">
            <v>204.26666666666668</v>
          </cell>
          <cell r="G127" t="str">
            <v>Fatih Mehmet Temelli</v>
          </cell>
          <cell r="H127">
            <v>206.1</v>
          </cell>
        </row>
        <row r="128">
          <cell r="A128" t="str">
            <v>Burak Kania</v>
          </cell>
          <cell r="B128">
            <v>205.95</v>
          </cell>
          <cell r="C128" t="str">
            <v>İsmail Eser</v>
          </cell>
          <cell r="D128">
            <v>207.25</v>
          </cell>
          <cell r="E128" t="str">
            <v>Duygu Gürkan</v>
          </cell>
          <cell r="F128">
            <v>200.4</v>
          </cell>
          <cell r="G128" t="str">
            <v>Mustafa Onur</v>
          </cell>
          <cell r="H128">
            <v>195.5</v>
          </cell>
        </row>
        <row r="129">
          <cell r="A129" t="str">
            <v>Yakup</v>
          </cell>
          <cell r="B129">
            <v>188.12</v>
          </cell>
          <cell r="C129" t="str">
            <v>Barış Uz</v>
          </cell>
          <cell r="D129">
            <v>207.15</v>
          </cell>
          <cell r="E129" t="str">
            <v>Ömür</v>
          </cell>
          <cell r="F129">
            <v>199.3</v>
          </cell>
          <cell r="G129" t="str">
            <v>Yakup</v>
          </cell>
          <cell r="H129">
            <v>194.12</v>
          </cell>
        </row>
        <row r="130">
          <cell r="A130" t="str">
            <v>Emine</v>
          </cell>
          <cell r="B130">
            <v>187.8</v>
          </cell>
          <cell r="C130" t="str">
            <v>Mustafa Onur</v>
          </cell>
          <cell r="D130">
            <v>199.5</v>
          </cell>
          <cell r="E130" t="str">
            <v>Barış Uz</v>
          </cell>
          <cell r="F130">
            <v>199.15</v>
          </cell>
          <cell r="G130" t="str">
            <v>Osman Aydın</v>
          </cell>
          <cell r="H130">
            <v>194</v>
          </cell>
        </row>
        <row r="131">
          <cell r="A131" t="str">
            <v>Ömür</v>
          </cell>
          <cell r="B131">
            <v>185.3</v>
          </cell>
          <cell r="C131" t="str">
            <v>Duygu Gürkan</v>
          </cell>
          <cell r="D131">
            <v>199.4</v>
          </cell>
          <cell r="E131" t="str">
            <v>Gediz Ege</v>
          </cell>
          <cell r="F131">
            <v>196</v>
          </cell>
          <cell r="G131" t="str">
            <v>Timur Özhan</v>
          </cell>
          <cell r="H131">
            <v>192.15</v>
          </cell>
        </row>
        <row r="132">
          <cell r="A132" t="str">
            <v>Berke Başar</v>
          </cell>
          <cell r="B132">
            <v>185.1</v>
          </cell>
          <cell r="C132" t="str">
            <v>Can Gürsoy</v>
          </cell>
          <cell r="D132">
            <v>198.8</v>
          </cell>
          <cell r="E132" t="str">
            <v>Fatih Mehmet Temelli</v>
          </cell>
          <cell r="F132">
            <v>195.1</v>
          </cell>
          <cell r="G132" t="str">
            <v>Emine</v>
          </cell>
          <cell r="H132">
            <v>191.8</v>
          </cell>
        </row>
        <row r="133">
          <cell r="A133" t="str">
            <v>Mustafa Onur</v>
          </cell>
          <cell r="B133">
            <v>183.5</v>
          </cell>
          <cell r="C133" t="str">
            <v>Burak Kania</v>
          </cell>
          <cell r="D133">
            <v>197.95</v>
          </cell>
          <cell r="E133" t="str">
            <v>Mehmet Emin Doğan</v>
          </cell>
          <cell r="F133">
            <v>189.4</v>
          </cell>
          <cell r="G133" t="str">
            <v>Barış Uz</v>
          </cell>
          <cell r="H133">
            <v>190.15</v>
          </cell>
        </row>
        <row r="134">
          <cell r="A134" t="str">
            <v>Öykü Danışık</v>
          </cell>
          <cell r="B134">
            <v>183.26666666666668</v>
          </cell>
          <cell r="C134" t="str">
            <v>Berke Başar</v>
          </cell>
          <cell r="D134">
            <v>196.1</v>
          </cell>
          <cell r="E134" t="str">
            <v>İsmail Eser</v>
          </cell>
          <cell r="F134">
            <v>189.25</v>
          </cell>
          <cell r="G134" t="str">
            <v>Rıchard</v>
          </cell>
          <cell r="H134">
            <v>187.4</v>
          </cell>
        </row>
        <row r="135">
          <cell r="A135" t="str">
            <v>Metin Er</v>
          </cell>
          <cell r="B135">
            <v>179.2</v>
          </cell>
          <cell r="C135" t="str">
            <v>Santo</v>
          </cell>
          <cell r="D135">
            <v>194.2</v>
          </cell>
          <cell r="E135" t="str">
            <v>Gumelar</v>
          </cell>
          <cell r="F135">
            <v>185.55</v>
          </cell>
          <cell r="G135" t="str">
            <v>Berke Başar</v>
          </cell>
          <cell r="H135">
            <v>186.1</v>
          </cell>
        </row>
        <row r="136">
          <cell r="A136" t="str">
            <v>Yafes benli</v>
          </cell>
          <cell r="B136">
            <v>177.6</v>
          </cell>
          <cell r="C136" t="str">
            <v>Ömür</v>
          </cell>
          <cell r="D136">
            <v>193.3</v>
          </cell>
          <cell r="E136" t="str">
            <v>Berke Başar</v>
          </cell>
          <cell r="F136">
            <v>180.1</v>
          </cell>
          <cell r="G136" t="str">
            <v>Gediz Ege</v>
          </cell>
          <cell r="H136">
            <v>184</v>
          </cell>
        </row>
        <row r="137">
          <cell r="A137" t="str">
            <v>Mehmet Emin Doğan</v>
          </cell>
          <cell r="B137">
            <v>176.4</v>
          </cell>
          <cell r="C137" t="str">
            <v>Gumelar</v>
          </cell>
          <cell r="D137">
            <v>191.55</v>
          </cell>
          <cell r="E137" t="str">
            <v>Yafes benli</v>
          </cell>
          <cell r="F137">
            <v>179.6</v>
          </cell>
          <cell r="G137" t="str">
            <v>Mehmet Emin Doğan</v>
          </cell>
          <cell r="H137">
            <v>181.4</v>
          </cell>
        </row>
        <row r="138">
          <cell r="A138" t="str">
            <v>Fatma Sütçü</v>
          </cell>
          <cell r="B138">
            <v>172.25</v>
          </cell>
          <cell r="C138" t="str">
            <v>Rıchard</v>
          </cell>
          <cell r="D138">
            <v>186.4</v>
          </cell>
          <cell r="E138" t="str">
            <v>Metin Er</v>
          </cell>
          <cell r="F138">
            <v>179.2</v>
          </cell>
          <cell r="G138" t="str">
            <v>Duygu Gürkan</v>
          </cell>
          <cell r="H138">
            <v>179.4</v>
          </cell>
        </row>
        <row r="139">
          <cell r="A139" t="str">
            <v>Santo</v>
          </cell>
          <cell r="B139">
            <v>171.2</v>
          </cell>
          <cell r="C139" t="str">
            <v>nusret ispir</v>
          </cell>
          <cell r="D139">
            <v>185.7</v>
          </cell>
          <cell r="E139" t="str">
            <v>Anıl Doğan</v>
          </cell>
          <cell r="F139">
            <v>173.65</v>
          </cell>
          <cell r="G139" t="str">
            <v>Metin Er</v>
          </cell>
          <cell r="H139">
            <v>179.2</v>
          </cell>
        </row>
        <row r="140">
          <cell r="A140" t="str">
            <v>Anıl Doğan</v>
          </cell>
          <cell r="B140">
            <v>170.65</v>
          </cell>
          <cell r="C140" t="str">
            <v>Öykü Danışık</v>
          </cell>
          <cell r="D140">
            <v>185.26666666666668</v>
          </cell>
          <cell r="E140" t="str">
            <v>Fatma Sütçü</v>
          </cell>
          <cell r="F140">
            <v>172.25</v>
          </cell>
          <cell r="G140" t="str">
            <v>Gumelar</v>
          </cell>
          <cell r="H140">
            <v>176.55</v>
          </cell>
        </row>
        <row r="141">
          <cell r="A141" t="str">
            <v>Gumelar</v>
          </cell>
          <cell r="B141">
            <v>168.55</v>
          </cell>
          <cell r="C141" t="str">
            <v>Metin Er</v>
          </cell>
          <cell r="D141">
            <v>179.2</v>
          </cell>
          <cell r="E141" t="str">
            <v>Emine</v>
          </cell>
          <cell r="F141">
            <v>168.8</v>
          </cell>
          <cell r="G141" t="str">
            <v>Fatma Sütçü</v>
          </cell>
          <cell r="H141">
            <v>172.25</v>
          </cell>
        </row>
        <row r="142">
          <cell r="A142" t="str">
            <v>nusret ispir</v>
          </cell>
          <cell r="B142">
            <v>167.7</v>
          </cell>
          <cell r="C142" t="str">
            <v>Yafes benli</v>
          </cell>
          <cell r="D142">
            <v>177.6</v>
          </cell>
          <cell r="E142" t="str">
            <v>Haluk Emre Mete</v>
          </cell>
          <cell r="F142">
            <v>168.2</v>
          </cell>
          <cell r="G142" t="str">
            <v>Santo</v>
          </cell>
          <cell r="H142">
            <v>171.2</v>
          </cell>
        </row>
        <row r="143">
          <cell r="A143" t="str">
            <v>Duygu Gürkan</v>
          </cell>
          <cell r="B143">
            <v>167.4</v>
          </cell>
          <cell r="C143" t="str">
            <v>Yakup</v>
          </cell>
          <cell r="D143">
            <v>176.12</v>
          </cell>
          <cell r="E143" t="str">
            <v>Yakup</v>
          </cell>
          <cell r="F143">
            <v>167.12</v>
          </cell>
          <cell r="G143" t="str">
            <v>Can Gürsoy</v>
          </cell>
          <cell r="H143">
            <v>168.8</v>
          </cell>
        </row>
        <row r="144">
          <cell r="A144" t="str">
            <v>Osman Aydın</v>
          </cell>
          <cell r="B144">
            <v>165</v>
          </cell>
          <cell r="C144" t="str">
            <v>Fatma Sütçü</v>
          </cell>
          <cell r="D144">
            <v>172.25</v>
          </cell>
          <cell r="E144" t="str">
            <v>Rıchard</v>
          </cell>
          <cell r="F144">
            <v>166.4</v>
          </cell>
          <cell r="G144" t="str">
            <v>Anıl Doğan</v>
          </cell>
          <cell r="H144">
            <v>166.65</v>
          </cell>
        </row>
        <row r="145">
          <cell r="A145" t="str">
            <v>Fatih Mehmet Temelli</v>
          </cell>
          <cell r="B145">
            <v>162.1</v>
          </cell>
          <cell r="C145" t="str">
            <v>Mehmet Emin Doğan</v>
          </cell>
          <cell r="D145">
            <v>171.4</v>
          </cell>
          <cell r="E145" t="str">
            <v>Mustafa Onur</v>
          </cell>
          <cell r="F145">
            <v>165.5</v>
          </cell>
          <cell r="G145" t="str">
            <v>Haluk Emre Mete</v>
          </cell>
          <cell r="H145">
            <v>166.2</v>
          </cell>
        </row>
        <row r="146">
          <cell r="A146" t="str">
            <v>İsmail Eser</v>
          </cell>
          <cell r="B146">
            <v>157.25</v>
          </cell>
          <cell r="C146" t="str">
            <v>Haluk Emre Mete</v>
          </cell>
          <cell r="D146">
            <v>171.2</v>
          </cell>
          <cell r="E146" t="str">
            <v>Santo</v>
          </cell>
          <cell r="F146">
            <v>162.19999999999999</v>
          </cell>
          <cell r="G146" t="str">
            <v>Sertuğ Arslan</v>
          </cell>
          <cell r="H146">
            <v>164.56</v>
          </cell>
        </row>
        <row r="147">
          <cell r="A147" t="str">
            <v>Can Gürsoy</v>
          </cell>
          <cell r="B147">
            <v>147.80000000000001</v>
          </cell>
          <cell r="C147" t="str">
            <v>Timur Özhan</v>
          </cell>
          <cell r="D147">
            <v>171.15</v>
          </cell>
          <cell r="E147" t="str">
            <v>Timur Özhan</v>
          </cell>
          <cell r="F147">
            <v>157.15</v>
          </cell>
          <cell r="G147" t="str">
            <v>Burak Kania</v>
          </cell>
          <cell r="H147">
            <v>149.94999999999999</v>
          </cell>
        </row>
        <row r="148">
          <cell r="A148" t="str">
            <v>Haluk Emre Mete</v>
          </cell>
          <cell r="B148">
            <v>139.19999999999999</v>
          </cell>
          <cell r="C148" t="str">
            <v>Osman Aydın</v>
          </cell>
          <cell r="D148">
            <v>165</v>
          </cell>
          <cell r="E148" t="str">
            <v>Arslan ray Bendon</v>
          </cell>
          <cell r="F148">
            <v>152.69999999999999</v>
          </cell>
          <cell r="G148" t="str">
            <v>Ömür</v>
          </cell>
          <cell r="H148">
            <v>149.30000000000001</v>
          </cell>
        </row>
        <row r="149">
          <cell r="A149" t="str">
            <v>Mert Boran</v>
          </cell>
          <cell r="B149">
            <v>139.04000000000002</v>
          </cell>
          <cell r="C149" t="str">
            <v>Anıl Doğan</v>
          </cell>
          <cell r="D149">
            <v>153.65</v>
          </cell>
          <cell r="E149" t="str">
            <v>Sertuğ Arslan</v>
          </cell>
          <cell r="F149">
            <v>138.56</v>
          </cell>
          <cell r="G149" t="str">
            <v>Yafes benli</v>
          </cell>
          <cell r="H149">
            <v>143.6</v>
          </cell>
        </row>
        <row r="150">
          <cell r="A150" t="str">
            <v>Sertuğ Arslan</v>
          </cell>
          <cell r="B150">
            <v>62.56</v>
          </cell>
          <cell r="C150" t="str">
            <v>Sertuğ Arslan</v>
          </cell>
          <cell r="D150">
            <v>62.56</v>
          </cell>
          <cell r="E150" t="str">
            <v>Mert Boran</v>
          </cell>
          <cell r="F150">
            <v>71.040000000000006</v>
          </cell>
          <cell r="G150" t="str">
            <v>Mert Boran</v>
          </cell>
          <cell r="H150">
            <v>71.040000000000006</v>
          </cell>
        </row>
        <row r="151">
          <cell r="A151" t="str">
            <v>Hakan Danışık</v>
          </cell>
          <cell r="C151" t="str">
            <v>Hakan Danışık</v>
          </cell>
          <cell r="E151" t="str">
            <v>Hakan Danışık</v>
          </cell>
          <cell r="G151" t="str">
            <v>Hakan Danışık</v>
          </cell>
        </row>
        <row r="152">
          <cell r="A152" t="str">
            <v>Ogün Paşaoğlu</v>
          </cell>
          <cell r="C152" t="str">
            <v>Ogün Paşaoğlu</v>
          </cell>
          <cell r="E152" t="str">
            <v>Ogün Paşaoğlu</v>
          </cell>
          <cell r="G152" t="str">
            <v>Ogün Paşaoğlu</v>
          </cell>
        </row>
        <row r="153">
          <cell r="A153" t="str">
            <v>Filiz Er</v>
          </cell>
          <cell r="C153" t="str">
            <v>Filiz Er</v>
          </cell>
          <cell r="E153" t="str">
            <v>Filiz Er</v>
          </cell>
          <cell r="G153" t="str">
            <v>Filiz Er</v>
          </cell>
        </row>
        <row r="154">
          <cell r="A154" t="str">
            <v>Erdoğan Karakullukçu</v>
          </cell>
          <cell r="C154" t="str">
            <v>Erdoğan Karakullukçu</v>
          </cell>
          <cell r="E154" t="str">
            <v>Erdoğan Karakullukçu</v>
          </cell>
          <cell r="G154" t="str">
            <v>Erdoğan Karakullukçu</v>
          </cell>
        </row>
        <row r="155">
          <cell r="A155" t="str">
            <v>Fisun ısdaş</v>
          </cell>
          <cell r="C155" t="str">
            <v>Fisun ısdaş</v>
          </cell>
          <cell r="E155" t="str">
            <v>Fisun ısdaş</v>
          </cell>
          <cell r="G155" t="str">
            <v>Fisun ısdaş</v>
          </cell>
        </row>
        <row r="156">
          <cell r="A156" t="str">
            <v>Tunay Isdaş</v>
          </cell>
          <cell r="C156" t="str">
            <v>Tunay Isdaş</v>
          </cell>
          <cell r="E156" t="str">
            <v>Tunay Isdaş</v>
          </cell>
          <cell r="G156" t="str">
            <v>Tunay Isdaş</v>
          </cell>
        </row>
        <row r="157">
          <cell r="A157" t="str">
            <v>Tugay Isdaş</v>
          </cell>
          <cell r="C157" t="str">
            <v>Tugay Isdaş</v>
          </cell>
          <cell r="E157" t="str">
            <v>Tugay Isdaş</v>
          </cell>
          <cell r="G157" t="str">
            <v>Tugay Isdaş</v>
          </cell>
        </row>
        <row r="158">
          <cell r="A158" t="str">
            <v>Enes Kaplan</v>
          </cell>
          <cell r="C158" t="str">
            <v>Enes Kaplan</v>
          </cell>
          <cell r="E158" t="str">
            <v>Enes Kaplan</v>
          </cell>
          <cell r="G158" t="str">
            <v>Enes Kaplan</v>
          </cell>
        </row>
      </sheetData>
      <sheetData sheetId="2">
        <row r="2">
          <cell r="C2" t="str">
            <v>AĞIR TOPLAR</v>
          </cell>
          <cell r="D2" t="str">
            <v>Ömür</v>
          </cell>
          <cell r="N2" t="str">
            <v>O SPAREİ ALAYDIK EYİYDİ</v>
          </cell>
          <cell r="O2" t="str">
            <v>Gediz Ege</v>
          </cell>
        </row>
        <row r="3">
          <cell r="D3" t="str">
            <v>nusret ispir</v>
          </cell>
          <cell r="O3" t="str">
            <v>Öykü Danışık</v>
          </cell>
        </row>
        <row r="4">
          <cell r="D4" t="str">
            <v>Ogün Paşaoğlu</v>
          </cell>
          <cell r="O4" t="str">
            <v>Duygu Gürkan</v>
          </cell>
        </row>
        <row r="5">
          <cell r="D5" t="str">
            <v>Osman Aydın</v>
          </cell>
          <cell r="O5" t="str">
            <v>Hakan Danışık</v>
          </cell>
        </row>
        <row r="10">
          <cell r="C10" t="str">
            <v>BOWLİNG YILDIZLARI</v>
          </cell>
          <cell r="D10" t="str">
            <v>Fatih Mehmet Temelli</v>
          </cell>
          <cell r="N10" t="str">
            <v>PİNLER HAVAYA</v>
          </cell>
          <cell r="O10" t="str">
            <v>Metin Er</v>
          </cell>
        </row>
        <row r="11">
          <cell r="D11" t="str">
            <v>Timur Özhan</v>
          </cell>
          <cell r="O11" t="str">
            <v>Filiz Er</v>
          </cell>
        </row>
        <row r="12">
          <cell r="D12" t="str">
            <v>Burak Kania</v>
          </cell>
          <cell r="O12" t="str">
            <v>Emine</v>
          </cell>
        </row>
        <row r="13">
          <cell r="O13" t="str">
            <v>Yakup</v>
          </cell>
        </row>
        <row r="18">
          <cell r="C18" t="str">
            <v>İSDAŞLAR</v>
          </cell>
          <cell r="D18" t="str">
            <v>Fisun ısdaş</v>
          </cell>
          <cell r="N18" t="str">
            <v>ÇOK PİS YENERİZ</v>
          </cell>
          <cell r="O18" t="str">
            <v>İsmail Eser</v>
          </cell>
        </row>
        <row r="19">
          <cell r="D19" t="str">
            <v>Tunay Isdaş</v>
          </cell>
          <cell r="O19" t="str">
            <v>Barış Uz</v>
          </cell>
        </row>
        <row r="20">
          <cell r="D20" t="str">
            <v>Tugay Isdaş</v>
          </cell>
          <cell r="O20" t="str">
            <v>Fatma Sütçü</v>
          </cell>
        </row>
        <row r="26">
          <cell r="C26" t="str">
            <v>FALSOCULAR</v>
          </cell>
          <cell r="D26" t="str">
            <v>Berke Başar</v>
          </cell>
          <cell r="N26" t="str">
            <v>MAYE</v>
          </cell>
          <cell r="O26" t="str">
            <v>Yafes benli</v>
          </cell>
        </row>
        <row r="27">
          <cell r="D27" t="str">
            <v>Sertuğ Arslan</v>
          </cell>
          <cell r="O27" t="str">
            <v>Mehmet Emin Doğan</v>
          </cell>
        </row>
        <row r="28">
          <cell r="D28" t="str">
            <v>Haluk Emre Mete</v>
          </cell>
          <cell r="O28" t="str">
            <v>Anıl Doğan</v>
          </cell>
        </row>
        <row r="29">
          <cell r="D29" t="str">
            <v>Mert Boran</v>
          </cell>
          <cell r="O29" t="str">
            <v>Enes Kaplan</v>
          </cell>
        </row>
        <row r="34">
          <cell r="C34" t="str">
            <v>GOONERS</v>
          </cell>
          <cell r="D34" t="str">
            <v>Can Gürsoy</v>
          </cell>
          <cell r="N34" t="str">
            <v>CAKARTA</v>
          </cell>
          <cell r="O34" t="str">
            <v>Rıchard</v>
          </cell>
        </row>
        <row r="35">
          <cell r="D35" t="str">
            <v>Arslan ray Bendon</v>
          </cell>
          <cell r="O35" t="str">
            <v>Santo</v>
          </cell>
        </row>
        <row r="36">
          <cell r="D36" t="str">
            <v>Mustafa Onur</v>
          </cell>
          <cell r="O36" t="str">
            <v>Gumelar</v>
          </cell>
        </row>
        <row r="37">
          <cell r="D37" t="str">
            <v>Erdoğan Karakullukçu</v>
          </cell>
        </row>
      </sheetData>
      <sheetData sheetId="3"/>
      <sheetData sheetId="4">
        <row r="1">
          <cell r="A1" t="str">
            <v>LANE</v>
          </cell>
          <cell r="B1" t="str">
            <v>Tak.No</v>
          </cell>
          <cell r="C1" t="str">
            <v>TAKIM ADI</v>
          </cell>
          <cell r="D1" t="str">
            <v>OYUNCULAR</v>
          </cell>
          <cell r="E1" t="str">
            <v>Hand.</v>
          </cell>
          <cell r="F1" t="str">
            <v>1.oyun</v>
          </cell>
          <cell r="G1" t="str">
            <v>2.oyun</v>
          </cell>
          <cell r="H1" t="str">
            <v>PUAN</v>
          </cell>
          <cell r="I1" t="str">
            <v>PUAN</v>
          </cell>
          <cell r="J1" t="str">
            <v>1.oyun</v>
          </cell>
          <cell r="K1" t="str">
            <v>2.oyun</v>
          </cell>
          <cell r="L1" t="str">
            <v>Hand.</v>
          </cell>
          <cell r="M1" t="str">
            <v>Tak.No</v>
          </cell>
          <cell r="N1" t="str">
            <v>TAKIM ADI</v>
          </cell>
          <cell r="O1" t="str">
            <v>OYUNCULAR</v>
          </cell>
        </row>
        <row r="2">
          <cell r="A2" t="str">
            <v>15-16</v>
          </cell>
          <cell r="B2">
            <v>10</v>
          </cell>
          <cell r="C2" t="str">
            <v>CAKARTA</v>
          </cell>
          <cell r="D2" t="str">
            <v>Rıchard</v>
          </cell>
          <cell r="E2">
            <v>37.4</v>
          </cell>
          <cell r="F2">
            <v>149</v>
          </cell>
          <cell r="G2">
            <v>157</v>
          </cell>
          <cell r="J2">
            <v>101</v>
          </cell>
          <cell r="K2">
            <v>125</v>
          </cell>
          <cell r="L2">
            <v>43</v>
          </cell>
          <cell r="M2">
            <v>7</v>
          </cell>
          <cell r="N2" t="str">
            <v>FALSOCULAR</v>
          </cell>
          <cell r="O2" t="str">
            <v>Berke Başar</v>
          </cell>
        </row>
        <row r="3">
          <cell r="D3" t="str">
            <v>Santo</v>
          </cell>
          <cell r="E3">
            <v>36.666666666666671</v>
          </cell>
          <cell r="F3">
            <v>156</v>
          </cell>
          <cell r="G3">
            <v>131</v>
          </cell>
          <cell r="J3">
            <v>123</v>
          </cell>
          <cell r="K3">
            <v>121</v>
          </cell>
          <cell r="L3">
            <v>58</v>
          </cell>
          <cell r="O3" t="str">
            <v>Sertuğ Arslan</v>
          </cell>
        </row>
        <row r="4">
          <cell r="D4" t="str">
            <v>Gumelar</v>
          </cell>
          <cell r="E4">
            <v>45</v>
          </cell>
          <cell r="F4">
            <v>152</v>
          </cell>
          <cell r="G4">
            <v>133</v>
          </cell>
          <cell r="O4" t="str">
            <v>Haluk Emre Mete</v>
          </cell>
        </row>
        <row r="5">
          <cell r="J5">
            <v>116</v>
          </cell>
          <cell r="K5">
            <v>83</v>
          </cell>
          <cell r="L5">
            <v>72.3</v>
          </cell>
          <cell r="O5" t="str">
            <v>Mert Boran</v>
          </cell>
        </row>
        <row r="6">
          <cell r="F6">
            <v>576.06666666666661</v>
          </cell>
          <cell r="G6">
            <v>540.06666666666661</v>
          </cell>
          <cell r="J6">
            <v>513.29999999999995</v>
          </cell>
          <cell r="K6">
            <v>502.3</v>
          </cell>
        </row>
        <row r="7">
          <cell r="D7" t="str">
            <v>Takım Toplamı</v>
          </cell>
          <cell r="F7">
            <v>1116.1333333333332</v>
          </cell>
          <cell r="H7">
            <v>3</v>
          </cell>
          <cell r="I7">
            <v>0</v>
          </cell>
          <cell r="J7">
            <v>1015.5999999999999</v>
          </cell>
        </row>
        <row r="9">
          <cell r="A9" t="str">
            <v>LANE</v>
          </cell>
          <cell r="B9" t="str">
            <v>Tak.No</v>
          </cell>
          <cell r="C9" t="str">
            <v>TAKIM ADI</v>
          </cell>
          <cell r="D9" t="str">
            <v>OYUNCULAR</v>
          </cell>
          <cell r="E9" t="str">
            <v>Hand.</v>
          </cell>
          <cell r="F9" t="str">
            <v>1.oyun</v>
          </cell>
          <cell r="G9" t="str">
            <v>2.oyun</v>
          </cell>
          <cell r="H9" t="str">
            <v>PUAN</v>
          </cell>
          <cell r="I9" t="str">
            <v>PUAN</v>
          </cell>
          <cell r="J9" t="str">
            <v>1.oyun</v>
          </cell>
          <cell r="K9" t="str">
            <v>2.oyun</v>
          </cell>
          <cell r="L9" t="str">
            <v>Hand.</v>
          </cell>
          <cell r="M9" t="str">
            <v>Tak.No</v>
          </cell>
          <cell r="N9" t="str">
            <v>TAKIM ADI</v>
          </cell>
          <cell r="O9" t="str">
            <v>OYUNCULAR</v>
          </cell>
        </row>
        <row r="10">
          <cell r="A10" t="str">
            <v>17-18</v>
          </cell>
          <cell r="B10">
            <v>6</v>
          </cell>
          <cell r="C10" t="str">
            <v>ÇOK PİS YENERİZ</v>
          </cell>
          <cell r="D10" t="str">
            <v>İsmail Eser</v>
          </cell>
          <cell r="E10">
            <v>26.2</v>
          </cell>
          <cell r="F10">
            <v>152</v>
          </cell>
          <cell r="G10">
            <v>165</v>
          </cell>
          <cell r="J10">
            <v>155</v>
          </cell>
          <cell r="K10">
            <v>224</v>
          </cell>
          <cell r="L10">
            <v>0</v>
          </cell>
          <cell r="M10">
            <v>2</v>
          </cell>
          <cell r="N10" t="str">
            <v>O SPAREİ ALAYDIK EYİYDİ</v>
          </cell>
          <cell r="O10" t="str">
            <v>Gediz Ege</v>
          </cell>
        </row>
        <row r="11">
          <cell r="D11" t="str">
            <v>Barış Uz</v>
          </cell>
          <cell r="E11">
            <v>18.466666666666676</v>
          </cell>
          <cell r="F11">
            <v>144</v>
          </cell>
          <cell r="G11">
            <v>159</v>
          </cell>
          <cell r="O11" t="str">
            <v>Öykü Danışık</v>
          </cell>
        </row>
        <row r="12">
          <cell r="D12" t="str">
            <v>Fatma Sütçü</v>
          </cell>
          <cell r="E12">
            <v>39.266666666666673</v>
          </cell>
          <cell r="F12">
            <v>147</v>
          </cell>
          <cell r="G12">
            <v>137</v>
          </cell>
          <cell r="J12">
            <v>160</v>
          </cell>
          <cell r="K12">
            <v>160</v>
          </cell>
          <cell r="L12">
            <v>18.733333333333327</v>
          </cell>
          <cell r="O12" t="str">
            <v>Duygu Gürkan</v>
          </cell>
        </row>
        <row r="13">
          <cell r="J13">
            <v>154</v>
          </cell>
          <cell r="K13">
            <v>167</v>
          </cell>
          <cell r="L13">
            <v>24.2</v>
          </cell>
          <cell r="O13" t="str">
            <v>Hakan Danışık</v>
          </cell>
        </row>
        <row r="14">
          <cell r="F14">
            <v>526.93333333333328</v>
          </cell>
          <cell r="G14">
            <v>544.93333333333328</v>
          </cell>
          <cell r="J14">
            <v>511.93333333333334</v>
          </cell>
          <cell r="K14">
            <v>593.93333333333339</v>
          </cell>
        </row>
        <row r="15">
          <cell r="D15" t="str">
            <v>Takım Toplamı</v>
          </cell>
          <cell r="F15">
            <v>1071.8666666666666</v>
          </cell>
          <cell r="H15">
            <v>1</v>
          </cell>
          <cell r="I15">
            <v>2</v>
          </cell>
          <cell r="J15">
            <v>1105.8666666666668</v>
          </cell>
        </row>
        <row r="17">
          <cell r="A17" t="str">
            <v>LANE</v>
          </cell>
          <cell r="B17" t="str">
            <v>Tak.No</v>
          </cell>
          <cell r="C17" t="str">
            <v>TAKIM ADI</v>
          </cell>
          <cell r="D17" t="str">
            <v>OYUNCULAR</v>
          </cell>
          <cell r="E17" t="str">
            <v>Hand.</v>
          </cell>
          <cell r="F17" t="str">
            <v>1.oyun</v>
          </cell>
          <cell r="G17" t="str">
            <v>2.oyun</v>
          </cell>
          <cell r="H17" t="str">
            <v>PUAN</v>
          </cell>
          <cell r="I17" t="str">
            <v>PUAN</v>
          </cell>
          <cell r="J17" t="str">
            <v>1.oyun</v>
          </cell>
          <cell r="K17" t="str">
            <v>2.oyun</v>
          </cell>
          <cell r="L17" t="str">
            <v>Hand.</v>
          </cell>
          <cell r="M17" t="str">
            <v>Tak.No</v>
          </cell>
          <cell r="N17" t="str">
            <v>TAKIM ADI</v>
          </cell>
          <cell r="O17" t="str">
            <v>OYUNCULAR</v>
          </cell>
        </row>
        <row r="18">
          <cell r="A18" t="str">
            <v>19-20</v>
          </cell>
          <cell r="B18">
            <v>8</v>
          </cell>
          <cell r="C18" t="str">
            <v>MAYE</v>
          </cell>
          <cell r="D18" t="str">
            <v>Yafes benli</v>
          </cell>
          <cell r="E18">
            <v>64.533333333333346</v>
          </cell>
          <cell r="F18">
            <v>111</v>
          </cell>
          <cell r="G18">
            <v>135</v>
          </cell>
          <cell r="J18">
            <v>168</v>
          </cell>
          <cell r="K18">
            <v>196</v>
          </cell>
          <cell r="L18">
            <v>17</v>
          </cell>
          <cell r="M18">
            <v>3</v>
          </cell>
          <cell r="N18" t="str">
            <v>BOWLİNG YILDIZLARI</v>
          </cell>
          <cell r="O18" t="str">
            <v>Fatih Mehmet Temelli</v>
          </cell>
        </row>
        <row r="19">
          <cell r="D19" t="str">
            <v>Mehmet Emin Doğan</v>
          </cell>
          <cell r="E19">
            <v>71.266666666666666</v>
          </cell>
          <cell r="F19">
            <v>105</v>
          </cell>
          <cell r="G19">
            <v>120</v>
          </cell>
          <cell r="J19">
            <v>142</v>
          </cell>
          <cell r="K19">
            <v>152</v>
          </cell>
          <cell r="L19">
            <v>31.333333333333325</v>
          </cell>
          <cell r="O19" t="str">
            <v>Timur Özhan</v>
          </cell>
        </row>
        <row r="20">
          <cell r="D20" t="str">
            <v>Anıl Doğan</v>
          </cell>
          <cell r="E20">
            <v>67.933333333333337</v>
          </cell>
          <cell r="F20">
            <v>95</v>
          </cell>
          <cell r="G20">
            <v>127</v>
          </cell>
          <cell r="J20">
            <v>171</v>
          </cell>
          <cell r="K20">
            <v>189</v>
          </cell>
          <cell r="L20">
            <v>12.666666666666675</v>
          </cell>
          <cell r="O20" t="str">
            <v>Burak Kania</v>
          </cell>
        </row>
        <row r="21">
          <cell r="D21" t="str">
            <v>Enes Kaplan</v>
          </cell>
        </row>
        <row r="22">
          <cell r="F22">
            <v>514.73333333333335</v>
          </cell>
          <cell r="G22">
            <v>585.73333333333335</v>
          </cell>
          <cell r="J22">
            <v>542</v>
          </cell>
          <cell r="K22">
            <v>598</v>
          </cell>
        </row>
        <row r="23">
          <cell r="D23" t="str">
            <v>Takım Toplamı</v>
          </cell>
          <cell r="F23">
            <v>1100.4666666666667</v>
          </cell>
          <cell r="H23">
            <v>0</v>
          </cell>
          <cell r="I23">
            <v>3</v>
          </cell>
          <cell r="J23">
            <v>1140</v>
          </cell>
        </row>
        <row r="25">
          <cell r="A25" t="str">
            <v>LANE</v>
          </cell>
          <cell r="B25" t="str">
            <v>Tak.No</v>
          </cell>
          <cell r="C25" t="str">
            <v>TAKIM ADI</v>
          </cell>
          <cell r="D25" t="str">
            <v>OYUNCULAR</v>
          </cell>
          <cell r="E25" t="str">
            <v>Hand.</v>
          </cell>
          <cell r="F25" t="str">
            <v>1.oyun</v>
          </cell>
          <cell r="G25" t="str">
            <v>2.oyun</v>
          </cell>
          <cell r="H25" t="str">
            <v>PUAN</v>
          </cell>
          <cell r="I25" t="str">
            <v>PUAN</v>
          </cell>
          <cell r="J25" t="str">
            <v>1.oyun</v>
          </cell>
          <cell r="K25" t="str">
            <v>2.oyun</v>
          </cell>
          <cell r="L25" t="str">
            <v>Hand.</v>
          </cell>
          <cell r="M25" t="str">
            <v>Tak.No</v>
          </cell>
          <cell r="N25" t="str">
            <v>TAKIM ADI</v>
          </cell>
          <cell r="O25" t="str">
            <v>OYUNCULAR</v>
          </cell>
        </row>
        <row r="26">
          <cell r="A26" t="str">
            <v>21-22</v>
          </cell>
          <cell r="B26">
            <v>4</v>
          </cell>
          <cell r="C26" t="str">
            <v>PİNLER HAVAYA</v>
          </cell>
          <cell r="D26" t="str">
            <v>Metin Er</v>
          </cell>
          <cell r="E26">
            <v>10.133333333333326</v>
          </cell>
          <cell r="F26">
            <v>186</v>
          </cell>
          <cell r="G26">
            <v>159</v>
          </cell>
          <cell r="J26">
            <v>132</v>
          </cell>
          <cell r="K26">
            <v>135</v>
          </cell>
          <cell r="L26">
            <v>45.066666666666677</v>
          </cell>
          <cell r="M26">
            <v>1</v>
          </cell>
          <cell r="N26" t="str">
            <v>AĞIR TOPLAR</v>
          </cell>
          <cell r="O26" t="str">
            <v>Ömür</v>
          </cell>
        </row>
        <row r="27">
          <cell r="D27" t="str">
            <v>Filiz Er</v>
          </cell>
          <cell r="E27">
            <v>18.54545454545455</v>
          </cell>
          <cell r="F27">
            <v>161</v>
          </cell>
          <cell r="G27">
            <v>187</v>
          </cell>
          <cell r="J27">
            <v>150</v>
          </cell>
          <cell r="K27">
            <v>150</v>
          </cell>
          <cell r="L27">
            <v>26.2</v>
          </cell>
          <cell r="O27" t="str">
            <v>nusret ispir</v>
          </cell>
        </row>
        <row r="28">
          <cell r="D28" t="str">
            <v>Emine</v>
          </cell>
          <cell r="J28">
            <v>203</v>
          </cell>
          <cell r="K28">
            <v>178</v>
          </cell>
          <cell r="L28">
            <v>19.266666666666673</v>
          </cell>
          <cell r="O28" t="str">
            <v>Ogün Paşaoğlu</v>
          </cell>
        </row>
        <row r="29">
          <cell r="D29" t="str">
            <v>Yakup</v>
          </cell>
          <cell r="E29">
            <v>15.85454545454545</v>
          </cell>
          <cell r="F29">
            <v>152</v>
          </cell>
          <cell r="G29">
            <v>145</v>
          </cell>
        </row>
        <row r="30">
          <cell r="F30">
            <v>543.5333333333333</v>
          </cell>
          <cell r="G30">
            <v>535.5333333333333</v>
          </cell>
          <cell r="J30">
            <v>575.5333333333333</v>
          </cell>
          <cell r="K30">
            <v>553.5333333333333</v>
          </cell>
        </row>
        <row r="31">
          <cell r="D31" t="str">
            <v>Takım Toplamı</v>
          </cell>
          <cell r="F31">
            <v>1079.0666666666666</v>
          </cell>
          <cell r="H31">
            <v>0</v>
          </cell>
          <cell r="I31">
            <v>3</v>
          </cell>
          <cell r="J31">
            <v>1129.0666666666666</v>
          </cell>
        </row>
        <row r="33">
          <cell r="A33" t="str">
            <v>LANE</v>
          </cell>
          <cell r="B33" t="str">
            <v>Tak.No</v>
          </cell>
          <cell r="C33" t="str">
            <v>TAKIM ADI</v>
          </cell>
          <cell r="D33" t="str">
            <v>OYUNCULAR</v>
          </cell>
          <cell r="E33" t="str">
            <v>Hand.</v>
          </cell>
          <cell r="F33" t="str">
            <v>1.oyun</v>
          </cell>
          <cell r="G33" t="str">
            <v>2.oyun</v>
          </cell>
          <cell r="H33" t="str">
            <v>PUAN</v>
          </cell>
          <cell r="I33" t="str">
            <v>PUAN</v>
          </cell>
          <cell r="J33" t="str">
            <v>1.oyun</v>
          </cell>
          <cell r="K33" t="str">
            <v>2.oyun</v>
          </cell>
          <cell r="L33" t="str">
            <v>Hand.</v>
          </cell>
          <cell r="M33" t="str">
            <v>Tak.No</v>
          </cell>
          <cell r="N33" t="str">
            <v>TAKIM ADI</v>
          </cell>
          <cell r="O33" t="str">
            <v>OYUNCULAR</v>
          </cell>
        </row>
        <row r="34">
          <cell r="A34" t="str">
            <v>23-24</v>
          </cell>
          <cell r="B34">
            <v>5</v>
          </cell>
          <cell r="C34" t="str">
            <v>İSDAŞLAR</v>
          </cell>
          <cell r="D34" t="str">
            <v>Fisun ısdaş</v>
          </cell>
          <cell r="J34">
            <v>100</v>
          </cell>
          <cell r="K34">
            <v>130</v>
          </cell>
          <cell r="L34">
            <v>60.1</v>
          </cell>
          <cell r="M34">
            <v>9</v>
          </cell>
          <cell r="N34" t="str">
            <v>GOONERS</v>
          </cell>
          <cell r="O34" t="str">
            <v>Can Gürsoy</v>
          </cell>
        </row>
        <row r="35">
          <cell r="D35" t="str">
            <v>Tunay Isdaş</v>
          </cell>
          <cell r="J35">
            <v>114</v>
          </cell>
          <cell r="K35">
            <v>104</v>
          </cell>
          <cell r="L35">
            <v>57.533333333333339</v>
          </cell>
          <cell r="O35" t="str">
            <v>Arslan ray Bendon</v>
          </cell>
        </row>
        <row r="36">
          <cell r="D36" t="str">
            <v>Tugay Isdaş</v>
          </cell>
          <cell r="J36">
            <v>138</v>
          </cell>
          <cell r="K36">
            <v>190</v>
          </cell>
          <cell r="L36">
            <v>12.266666666666675</v>
          </cell>
          <cell r="O36" t="str">
            <v>Mustafa Onur</v>
          </cell>
        </row>
        <row r="38">
          <cell r="J38">
            <v>481.9</v>
          </cell>
          <cell r="K38">
            <v>553.9</v>
          </cell>
        </row>
        <row r="39">
          <cell r="D39" t="str">
            <v>Takım Toplamı</v>
          </cell>
          <cell r="F39">
            <v>0</v>
          </cell>
          <cell r="I39">
            <v>3</v>
          </cell>
          <cell r="J39">
            <v>1035.8</v>
          </cell>
        </row>
        <row r="41">
          <cell r="A41" t="str">
            <v>LANE</v>
          </cell>
          <cell r="B41" t="str">
            <v>Tak.No</v>
          </cell>
          <cell r="C41" t="str">
            <v>TAKIM ADI</v>
          </cell>
          <cell r="D41" t="str">
            <v>OYUNCULAR</v>
          </cell>
          <cell r="E41" t="str">
            <v>Hand.</v>
          </cell>
          <cell r="F41" t="str">
            <v>1.oyun</v>
          </cell>
          <cell r="G41" t="str">
            <v>2.oyun</v>
          </cell>
          <cell r="H41" t="str">
            <v>PUAN</v>
          </cell>
          <cell r="I41" t="str">
            <v>PUAN</v>
          </cell>
          <cell r="J41" t="str">
            <v>1.oyun</v>
          </cell>
          <cell r="K41" t="str">
            <v>2.oyun</v>
          </cell>
          <cell r="L41" t="str">
            <v>Hand.</v>
          </cell>
          <cell r="M41" t="str">
            <v>Tak.No</v>
          </cell>
          <cell r="N41" t="str">
            <v>TAKIM ADI</v>
          </cell>
          <cell r="O41" t="str">
            <v>OYUNCULAR</v>
          </cell>
        </row>
        <row r="42">
          <cell r="A42" t="str">
            <v>15-16</v>
          </cell>
          <cell r="B42">
            <v>5</v>
          </cell>
          <cell r="C42" t="str">
            <v>İSDAŞLAR</v>
          </cell>
          <cell r="D42" t="str">
            <v>Fisun ısdaş</v>
          </cell>
          <cell r="J42">
            <v>84</v>
          </cell>
          <cell r="K42">
            <v>94</v>
          </cell>
          <cell r="L42">
            <v>64.533333333333346</v>
          </cell>
          <cell r="M42">
            <v>8</v>
          </cell>
          <cell r="N42" t="str">
            <v>MAYE</v>
          </cell>
          <cell r="O42" t="str">
            <v>Yafes benli</v>
          </cell>
        </row>
        <row r="43">
          <cell r="D43" t="str">
            <v>Tunay Isdaş</v>
          </cell>
          <cell r="J43">
            <v>105</v>
          </cell>
          <cell r="K43">
            <v>116</v>
          </cell>
          <cell r="L43">
            <v>71.266666666666666</v>
          </cell>
          <cell r="O43" t="str">
            <v>Mehmet Emin Doğan</v>
          </cell>
        </row>
        <row r="44">
          <cell r="D44" t="str">
            <v>Tugay Isdaş</v>
          </cell>
          <cell r="J44">
            <v>98</v>
          </cell>
          <cell r="K44">
            <v>91</v>
          </cell>
          <cell r="L44">
            <v>67.933333333333337</v>
          </cell>
          <cell r="O44" t="str">
            <v>Anıl Doğan</v>
          </cell>
        </row>
        <row r="45">
          <cell r="O45" t="str">
            <v>Enes Kaplan</v>
          </cell>
        </row>
        <row r="46">
          <cell r="J46">
            <v>490.73333333333335</v>
          </cell>
          <cell r="K46">
            <v>504.73333333333335</v>
          </cell>
        </row>
        <row r="47">
          <cell r="D47" t="str">
            <v>Takım Toplamı</v>
          </cell>
          <cell r="I47">
            <v>3</v>
          </cell>
          <cell r="J47">
            <v>995.4666666666667</v>
          </cell>
        </row>
        <row r="49">
          <cell r="A49" t="str">
            <v>LANE</v>
          </cell>
          <cell r="B49" t="str">
            <v>Tak.No</v>
          </cell>
          <cell r="C49" t="str">
            <v>TAKIM ADI</v>
          </cell>
          <cell r="D49" t="str">
            <v>OYUNCULAR</v>
          </cell>
          <cell r="E49" t="str">
            <v>Hand.</v>
          </cell>
          <cell r="F49" t="str">
            <v>1.oyun</v>
          </cell>
          <cell r="G49" t="str">
            <v>2.oyun</v>
          </cell>
          <cell r="H49" t="str">
            <v>PUAN</v>
          </cell>
          <cell r="I49" t="str">
            <v>PUAN</v>
          </cell>
          <cell r="J49" t="str">
            <v>1.oyun</v>
          </cell>
          <cell r="K49" t="str">
            <v>2.oyun</v>
          </cell>
          <cell r="L49" t="str">
            <v>Hand.</v>
          </cell>
          <cell r="M49" t="str">
            <v>Tak.No</v>
          </cell>
          <cell r="N49" t="str">
            <v>TAKIM ADI</v>
          </cell>
          <cell r="O49" t="str">
            <v>OYUNCULAR</v>
          </cell>
        </row>
        <row r="50">
          <cell r="A50" t="str">
            <v>17-18</v>
          </cell>
          <cell r="B50">
            <v>4</v>
          </cell>
          <cell r="C50" t="str">
            <v>PİNLER HAVAYA</v>
          </cell>
          <cell r="D50" t="str">
            <v>Metin Er</v>
          </cell>
          <cell r="E50">
            <v>10.133333333333326</v>
          </cell>
          <cell r="F50">
            <v>174</v>
          </cell>
          <cell r="G50">
            <v>172</v>
          </cell>
          <cell r="J50">
            <v>168</v>
          </cell>
          <cell r="K50">
            <v>161</v>
          </cell>
          <cell r="L50">
            <v>37.4</v>
          </cell>
          <cell r="M50">
            <v>10</v>
          </cell>
          <cell r="N50" t="str">
            <v>CAKARTA</v>
          </cell>
          <cell r="O50" t="str">
            <v>Rıchard</v>
          </cell>
        </row>
        <row r="51">
          <cell r="D51" t="str">
            <v>Filiz Er</v>
          </cell>
          <cell r="E51">
            <v>18.54545454545455</v>
          </cell>
          <cell r="F51">
            <v>163</v>
          </cell>
          <cell r="G51">
            <v>155</v>
          </cell>
          <cell r="J51">
            <v>182</v>
          </cell>
          <cell r="K51">
            <v>128</v>
          </cell>
          <cell r="L51">
            <v>36.666666666666671</v>
          </cell>
          <cell r="O51" t="str">
            <v>Santo</v>
          </cell>
        </row>
        <row r="52">
          <cell r="D52" t="str">
            <v>Emine</v>
          </cell>
          <cell r="J52">
            <v>132</v>
          </cell>
          <cell r="K52">
            <v>113</v>
          </cell>
          <cell r="L52">
            <v>45</v>
          </cell>
          <cell r="O52" t="str">
            <v>Gumelar</v>
          </cell>
        </row>
        <row r="53">
          <cell r="D53" t="str">
            <v>Yakup</v>
          </cell>
          <cell r="E53">
            <v>15.85454545454545</v>
          </cell>
          <cell r="F53">
            <v>156</v>
          </cell>
          <cell r="G53">
            <v>207</v>
          </cell>
        </row>
        <row r="54">
          <cell r="F54">
            <v>537.5333333333333</v>
          </cell>
          <cell r="G54">
            <v>578.5333333333333</v>
          </cell>
          <cell r="J54">
            <v>601.06666666666661</v>
          </cell>
          <cell r="K54">
            <v>521.06666666666661</v>
          </cell>
        </row>
        <row r="55">
          <cell r="D55" t="str">
            <v>Takım Toplamı</v>
          </cell>
          <cell r="F55">
            <v>1116.0666666666666</v>
          </cell>
          <cell r="H55">
            <v>1</v>
          </cell>
          <cell r="I55">
            <v>2</v>
          </cell>
          <cell r="J55">
            <v>1122.1333333333332</v>
          </cell>
        </row>
        <row r="57">
          <cell r="A57" t="str">
            <v>LANE</v>
          </cell>
          <cell r="B57" t="str">
            <v>Tak.No</v>
          </cell>
          <cell r="C57" t="str">
            <v>TAKIM ADI</v>
          </cell>
          <cell r="D57" t="str">
            <v>OYUNCULAR</v>
          </cell>
          <cell r="E57" t="str">
            <v>Hand.</v>
          </cell>
          <cell r="F57" t="str">
            <v>1.oyun</v>
          </cell>
          <cell r="G57" t="str">
            <v>2.oyun</v>
          </cell>
          <cell r="H57" t="str">
            <v>PUAN</v>
          </cell>
          <cell r="I57" t="str">
            <v>PUAN</v>
          </cell>
          <cell r="J57" t="str">
            <v>1.oyun</v>
          </cell>
          <cell r="K57" t="str">
            <v>2.oyun</v>
          </cell>
          <cell r="L57" t="str">
            <v>Hand.</v>
          </cell>
          <cell r="M57" t="str">
            <v>Tak.No</v>
          </cell>
          <cell r="N57" t="str">
            <v>TAKIM ADI</v>
          </cell>
          <cell r="O57" t="str">
            <v>OYUNCULAR</v>
          </cell>
        </row>
        <row r="58">
          <cell r="A58" t="str">
            <v>19-20</v>
          </cell>
          <cell r="B58">
            <v>7</v>
          </cell>
          <cell r="C58" t="str">
            <v>FALSOCULAR</v>
          </cell>
          <cell r="D58" t="str">
            <v>Berke Başar</v>
          </cell>
          <cell r="E58">
            <v>43</v>
          </cell>
          <cell r="F58">
            <v>130</v>
          </cell>
          <cell r="G58">
            <v>158</v>
          </cell>
          <cell r="J58">
            <v>182</v>
          </cell>
          <cell r="K58">
            <v>238</v>
          </cell>
          <cell r="M58">
            <v>2</v>
          </cell>
          <cell r="N58" t="str">
            <v>O SPAREİ ALAYDIK EYİYDİ</v>
          </cell>
          <cell r="O58" t="str">
            <v>Gediz Ege</v>
          </cell>
        </row>
        <row r="59">
          <cell r="D59" t="str">
            <v>Sertuğ Arslan</v>
          </cell>
          <cell r="E59">
            <v>58</v>
          </cell>
          <cell r="F59">
            <v>95</v>
          </cell>
          <cell r="G59">
            <v>115</v>
          </cell>
          <cell r="O59" t="str">
            <v>Öykü Danışık</v>
          </cell>
        </row>
        <row r="60">
          <cell r="D60" t="str">
            <v>Haluk Emre Mete</v>
          </cell>
          <cell r="E60">
            <v>62.4</v>
          </cell>
          <cell r="F60">
            <v>105</v>
          </cell>
          <cell r="G60">
            <v>103</v>
          </cell>
          <cell r="J60">
            <v>160</v>
          </cell>
          <cell r="K60">
            <v>160</v>
          </cell>
          <cell r="L60">
            <v>18.733333333333327</v>
          </cell>
          <cell r="O60" t="str">
            <v>Duygu Gürkan</v>
          </cell>
        </row>
        <row r="61">
          <cell r="D61" t="str">
            <v>Mert Boran</v>
          </cell>
          <cell r="J61">
            <v>161</v>
          </cell>
          <cell r="K61">
            <v>157</v>
          </cell>
          <cell r="L61">
            <v>24.2</v>
          </cell>
          <cell r="O61" t="str">
            <v>Hakan Danışık</v>
          </cell>
        </row>
        <row r="62">
          <cell r="F62">
            <v>493.4</v>
          </cell>
          <cell r="G62">
            <v>539.4</v>
          </cell>
          <cell r="J62">
            <v>545.93333333333339</v>
          </cell>
          <cell r="K62">
            <v>597.93333333333339</v>
          </cell>
        </row>
        <row r="63">
          <cell r="D63" t="str">
            <v>Takım Toplamı</v>
          </cell>
          <cell r="F63">
            <v>1032.8</v>
          </cell>
          <cell r="H63">
            <v>0</v>
          </cell>
          <cell r="I63">
            <v>3</v>
          </cell>
          <cell r="J63">
            <v>1143.8666666666668</v>
          </cell>
        </row>
        <row r="65">
          <cell r="A65" t="str">
            <v>LANE</v>
          </cell>
          <cell r="B65" t="str">
            <v>Tak.No</v>
          </cell>
          <cell r="C65" t="str">
            <v>TAKIM ADI</v>
          </cell>
          <cell r="D65" t="str">
            <v>OYUNCULAR</v>
          </cell>
          <cell r="E65" t="str">
            <v>Hand.</v>
          </cell>
          <cell r="F65" t="str">
            <v>1.oyun</v>
          </cell>
          <cell r="G65" t="str">
            <v>2.oyun</v>
          </cell>
          <cell r="H65" t="str">
            <v>PUAN</v>
          </cell>
          <cell r="I65" t="str">
            <v>PUAN</v>
          </cell>
          <cell r="J65" t="str">
            <v>1.oyun</v>
          </cell>
          <cell r="K65" t="str">
            <v>2.oyun</v>
          </cell>
          <cell r="L65" t="str">
            <v>Hand.</v>
          </cell>
          <cell r="M65" t="str">
            <v>Tak.No</v>
          </cell>
          <cell r="N65" t="str">
            <v>TAKIM ADI</v>
          </cell>
          <cell r="O65" t="str">
            <v>OYUNCULAR</v>
          </cell>
        </row>
        <row r="66">
          <cell r="A66" t="str">
            <v>21-22</v>
          </cell>
          <cell r="B66">
            <v>6</v>
          </cell>
          <cell r="C66" t="str">
            <v>ÇOK PİS YENERİZ</v>
          </cell>
          <cell r="D66" t="str">
            <v>İsmail Eser</v>
          </cell>
          <cell r="E66">
            <v>26.2</v>
          </cell>
          <cell r="F66">
            <v>115</v>
          </cell>
          <cell r="G66">
            <v>171</v>
          </cell>
          <cell r="J66">
            <v>119</v>
          </cell>
          <cell r="K66">
            <v>116</v>
          </cell>
          <cell r="L66">
            <v>60.1</v>
          </cell>
          <cell r="M66">
            <v>9</v>
          </cell>
          <cell r="N66" t="str">
            <v>GOONERS</v>
          </cell>
          <cell r="O66" t="str">
            <v>Can Gürsoy</v>
          </cell>
        </row>
        <row r="67">
          <cell r="D67" t="str">
            <v>Barış Uz</v>
          </cell>
          <cell r="E67">
            <v>18.466666666666676</v>
          </cell>
          <cell r="F67">
            <v>139</v>
          </cell>
          <cell r="G67">
            <v>186</v>
          </cell>
          <cell r="J67">
            <v>152</v>
          </cell>
          <cell r="K67">
            <v>125</v>
          </cell>
          <cell r="L67">
            <v>57.533333333333339</v>
          </cell>
          <cell r="O67" t="str">
            <v>Arslan ray Bendon</v>
          </cell>
        </row>
        <row r="68">
          <cell r="D68" t="str">
            <v>Fatma Sütçü</v>
          </cell>
          <cell r="E68">
            <v>39.266666666666673</v>
          </cell>
          <cell r="F68">
            <v>163</v>
          </cell>
          <cell r="G68">
            <v>158</v>
          </cell>
          <cell r="J68">
            <v>154</v>
          </cell>
          <cell r="K68">
            <v>160</v>
          </cell>
          <cell r="L68">
            <v>12.266666666666675</v>
          </cell>
          <cell r="O68" t="str">
            <v>Mustafa Onur</v>
          </cell>
        </row>
        <row r="70">
          <cell r="F70">
            <v>500.93333333333328</v>
          </cell>
          <cell r="G70">
            <v>598.93333333333328</v>
          </cell>
          <cell r="J70">
            <v>554.9</v>
          </cell>
          <cell r="K70">
            <v>530.9</v>
          </cell>
        </row>
        <row r="71">
          <cell r="D71" t="str">
            <v>Takım Toplamı</v>
          </cell>
          <cell r="F71">
            <v>1099.8666666666666</v>
          </cell>
          <cell r="H71">
            <v>2</v>
          </cell>
          <cell r="I71">
            <v>1</v>
          </cell>
          <cell r="J71">
            <v>1085.8</v>
          </cell>
        </row>
        <row r="73">
          <cell r="A73" t="str">
            <v>LANE</v>
          </cell>
          <cell r="B73" t="str">
            <v>Tak.No</v>
          </cell>
          <cell r="C73" t="str">
            <v>TAKIM ADI</v>
          </cell>
          <cell r="D73" t="str">
            <v>OYUNCULAR</v>
          </cell>
          <cell r="E73" t="str">
            <v>Hand.</v>
          </cell>
          <cell r="F73" t="str">
            <v>1.oyun</v>
          </cell>
          <cell r="G73" t="str">
            <v>2.oyun</v>
          </cell>
          <cell r="H73" t="str">
            <v>PUAN</v>
          </cell>
          <cell r="I73" t="str">
            <v>PUAN</v>
          </cell>
          <cell r="J73" t="str">
            <v>1.oyun</v>
          </cell>
          <cell r="K73" t="str">
            <v>2.oyun</v>
          </cell>
          <cell r="L73" t="str">
            <v>Hand.</v>
          </cell>
          <cell r="M73" t="str">
            <v>Tak.No</v>
          </cell>
          <cell r="N73" t="str">
            <v>TAKIM ADI</v>
          </cell>
          <cell r="O73" t="str">
            <v>OYUNCULAR</v>
          </cell>
        </row>
        <row r="74">
          <cell r="A74" t="str">
            <v>23-24</v>
          </cell>
          <cell r="B74">
            <v>1</v>
          </cell>
          <cell r="C74" t="str">
            <v>AĞIR TOPLAR</v>
          </cell>
          <cell r="D74" t="str">
            <v>Ömür</v>
          </cell>
          <cell r="E74">
            <v>45.066666666666677</v>
          </cell>
          <cell r="F74">
            <v>114</v>
          </cell>
          <cell r="G74">
            <v>113</v>
          </cell>
          <cell r="J74">
            <v>164</v>
          </cell>
          <cell r="K74">
            <v>127</v>
          </cell>
          <cell r="L74">
            <v>17</v>
          </cell>
          <cell r="M74">
            <v>3</v>
          </cell>
          <cell r="N74" t="str">
            <v>BOWLİNG YILDIZLARI</v>
          </cell>
          <cell r="O74" t="str">
            <v>Fatih Mehmet Temelli</v>
          </cell>
        </row>
        <row r="75">
          <cell r="D75" t="str">
            <v>nusret ispir</v>
          </cell>
          <cell r="E75">
            <v>26.2</v>
          </cell>
          <cell r="F75">
            <v>150</v>
          </cell>
          <cell r="G75">
            <v>150</v>
          </cell>
          <cell r="J75">
            <v>105</v>
          </cell>
          <cell r="K75">
            <v>161</v>
          </cell>
          <cell r="L75">
            <v>31.333333333333325</v>
          </cell>
          <cell r="O75" t="str">
            <v>Timur Özhan</v>
          </cell>
        </row>
        <row r="76">
          <cell r="D76" t="str">
            <v>Ogün Paşaoğlu</v>
          </cell>
          <cell r="E76">
            <v>19.266666666666673</v>
          </cell>
          <cell r="F76">
            <v>155</v>
          </cell>
          <cell r="G76">
            <v>157</v>
          </cell>
          <cell r="J76">
            <v>170</v>
          </cell>
          <cell r="K76">
            <v>148</v>
          </cell>
          <cell r="L76">
            <v>12.666666666666675</v>
          </cell>
          <cell r="O76" t="str">
            <v>Burak Kania</v>
          </cell>
        </row>
        <row r="78">
          <cell r="F78">
            <v>509.5333333333333</v>
          </cell>
          <cell r="G78">
            <v>510.5333333333333</v>
          </cell>
          <cell r="J78">
            <v>500</v>
          </cell>
          <cell r="K78">
            <v>497</v>
          </cell>
        </row>
        <row r="79">
          <cell r="D79" t="str">
            <v>Takım Toplamı</v>
          </cell>
          <cell r="F79">
            <v>1020.0666666666666</v>
          </cell>
          <cell r="H79">
            <v>3</v>
          </cell>
          <cell r="I79">
            <v>0</v>
          </cell>
          <cell r="J79">
            <v>997</v>
          </cell>
        </row>
      </sheetData>
      <sheetData sheetId="5"/>
      <sheetData sheetId="6"/>
      <sheetData sheetId="7">
        <row r="1">
          <cell r="C1" t="str">
            <v>1.HAFTA</v>
          </cell>
          <cell r="D1" t="str">
            <v>1.HAFTA</v>
          </cell>
          <cell r="E1" t="str">
            <v>2.HAFTA</v>
          </cell>
          <cell r="F1" t="str">
            <v>2.HAFTA</v>
          </cell>
          <cell r="G1" t="str">
            <v>3.HAFTA</v>
          </cell>
          <cell r="H1" t="str">
            <v>3.HAFTA</v>
          </cell>
          <cell r="I1" t="str">
            <v>4.HAFTA</v>
          </cell>
          <cell r="J1" t="str">
            <v>4.HAFTA</v>
          </cell>
          <cell r="K1" t="str">
            <v>5.HAFTA</v>
          </cell>
        </row>
        <row r="2">
          <cell r="A2" t="str">
            <v>TAK.NO</v>
          </cell>
          <cell r="B2" t="str">
            <v>TAKIM ADI</v>
          </cell>
          <cell r="C2" t="str">
            <v>1.MAÇ</v>
          </cell>
          <cell r="D2" t="str">
            <v>2.MAÇ</v>
          </cell>
          <cell r="E2" t="str">
            <v>1.MAÇ</v>
          </cell>
          <cell r="F2" t="str">
            <v>2.MAÇ</v>
          </cell>
          <cell r="G2" t="str">
            <v>1.MAÇ</v>
          </cell>
          <cell r="H2" t="str">
            <v>2.MAÇ</v>
          </cell>
          <cell r="I2" t="str">
            <v>1.MAÇ</v>
          </cell>
          <cell r="J2" t="str">
            <v>2.MAÇ</v>
          </cell>
          <cell r="K2" t="str">
            <v>1.MAÇ</v>
          </cell>
          <cell r="L2" t="str">
            <v>TOPLAM</v>
          </cell>
          <cell r="M2" t="str">
            <v>PİN TOPLAMI</v>
          </cell>
        </row>
        <row r="3">
          <cell r="A3" t="str">
            <v>1</v>
          </cell>
          <cell r="B3" t="str">
            <v>O SPAREİ ALAYDIK EYİYDİ</v>
          </cell>
          <cell r="C3">
            <v>2</v>
          </cell>
          <cell r="D3">
            <v>3</v>
          </cell>
          <cell r="E3">
            <v>2</v>
          </cell>
          <cell r="F3">
            <v>2</v>
          </cell>
          <cell r="G3">
            <v>2</v>
          </cell>
          <cell r="H3">
            <v>3</v>
          </cell>
          <cell r="I3">
            <v>3</v>
          </cell>
          <cell r="J3">
            <v>3</v>
          </cell>
          <cell r="K3">
            <v>3</v>
          </cell>
          <cell r="L3">
            <v>23</v>
          </cell>
          <cell r="M3">
            <v>4625.4000000000005</v>
          </cell>
        </row>
        <row r="4">
          <cell r="A4" t="str">
            <v>2</v>
          </cell>
          <cell r="B4" t="str">
            <v>ÇOK PİS YENERİZ</v>
          </cell>
          <cell r="C4">
            <v>3</v>
          </cell>
          <cell r="D4">
            <v>3</v>
          </cell>
          <cell r="E4">
            <v>2</v>
          </cell>
          <cell r="F4">
            <v>3</v>
          </cell>
          <cell r="G4">
            <v>1</v>
          </cell>
          <cell r="H4">
            <v>2</v>
          </cell>
          <cell r="I4">
            <v>1</v>
          </cell>
          <cell r="J4">
            <v>3</v>
          </cell>
          <cell r="K4">
            <v>0</v>
          </cell>
          <cell r="L4">
            <v>18</v>
          </cell>
          <cell r="M4">
            <v>4408.5999999999995</v>
          </cell>
        </row>
        <row r="5">
          <cell r="A5" t="str">
            <v>3</v>
          </cell>
          <cell r="B5" t="str">
            <v>BOWLİNG YILDIZLARI</v>
          </cell>
          <cell r="C5">
            <v>2</v>
          </cell>
          <cell r="D5">
            <v>3</v>
          </cell>
          <cell r="E5">
            <v>1</v>
          </cell>
          <cell r="F5">
            <v>3</v>
          </cell>
          <cell r="G5">
            <v>3</v>
          </cell>
          <cell r="H5">
            <v>0</v>
          </cell>
          <cell r="I5">
            <v>3</v>
          </cell>
          <cell r="J5">
            <v>1</v>
          </cell>
          <cell r="K5">
            <v>0</v>
          </cell>
          <cell r="L5">
            <v>16</v>
          </cell>
          <cell r="M5">
            <v>4448</v>
          </cell>
        </row>
        <row r="6">
          <cell r="A6" t="str">
            <v>4</v>
          </cell>
          <cell r="B6" t="str">
            <v>GOONERS</v>
          </cell>
          <cell r="C6">
            <v>3</v>
          </cell>
          <cell r="D6">
            <v>0</v>
          </cell>
          <cell r="E6">
            <v>1</v>
          </cell>
          <cell r="F6">
            <v>2</v>
          </cell>
          <cell r="G6">
            <v>3</v>
          </cell>
          <cell r="H6">
            <v>1</v>
          </cell>
          <cell r="I6">
            <v>3</v>
          </cell>
          <cell r="J6">
            <v>2</v>
          </cell>
          <cell r="K6">
            <v>0</v>
          </cell>
          <cell r="L6">
            <v>15</v>
          </cell>
          <cell r="M6">
            <v>4326.1999999999989</v>
          </cell>
        </row>
        <row r="7">
          <cell r="A7" t="str">
            <v>5</v>
          </cell>
          <cell r="B7" t="str">
            <v>AĞIR TOPLAR</v>
          </cell>
          <cell r="C7">
            <v>1</v>
          </cell>
          <cell r="D7">
            <v>0</v>
          </cell>
          <cell r="E7">
            <v>0.5</v>
          </cell>
          <cell r="F7">
            <v>1</v>
          </cell>
          <cell r="G7">
            <v>3</v>
          </cell>
          <cell r="H7">
            <v>3</v>
          </cell>
          <cell r="I7">
            <v>3</v>
          </cell>
          <cell r="J7">
            <v>3</v>
          </cell>
          <cell r="K7">
            <v>0</v>
          </cell>
          <cell r="L7">
            <v>14.5</v>
          </cell>
          <cell r="M7">
            <v>4380.2</v>
          </cell>
        </row>
        <row r="8">
          <cell r="A8" t="str">
            <v>6</v>
          </cell>
          <cell r="B8" t="str">
            <v>PİNLER HAVAYA</v>
          </cell>
          <cell r="C8">
            <v>1</v>
          </cell>
          <cell r="D8">
            <v>3</v>
          </cell>
          <cell r="E8">
            <v>3</v>
          </cell>
          <cell r="F8">
            <v>3</v>
          </cell>
          <cell r="G8">
            <v>0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13</v>
          </cell>
          <cell r="M8">
            <v>5147.8761904761914</v>
          </cell>
        </row>
        <row r="9">
          <cell r="A9" t="str">
            <v>7</v>
          </cell>
          <cell r="B9" t="str">
            <v>CAKARTA</v>
          </cell>
          <cell r="C9">
            <v>0</v>
          </cell>
          <cell r="D9">
            <v>3</v>
          </cell>
          <cell r="E9">
            <v>2.5</v>
          </cell>
          <cell r="F9">
            <v>1</v>
          </cell>
          <cell r="G9">
            <v>3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11.5</v>
          </cell>
          <cell r="M9">
            <v>4351.1999999999989</v>
          </cell>
        </row>
        <row r="10">
          <cell r="A10" t="str">
            <v>8</v>
          </cell>
          <cell r="B10" t="str">
            <v>FALSOCULAR</v>
          </cell>
          <cell r="C10">
            <v>2.5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</v>
          </cell>
          <cell r="K10">
            <v>0</v>
          </cell>
          <cell r="L10">
            <v>6.5</v>
          </cell>
          <cell r="M10">
            <v>4769.1333333333314</v>
          </cell>
        </row>
        <row r="11">
          <cell r="A11" t="str">
            <v>9</v>
          </cell>
          <cell r="B11" t="str">
            <v>MAYE</v>
          </cell>
          <cell r="C11">
            <v>0.5</v>
          </cell>
          <cell r="D11">
            <v>0</v>
          </cell>
          <cell r="E11">
            <v>2</v>
          </cell>
          <cell r="F11">
            <v>0</v>
          </cell>
          <cell r="G11">
            <v>0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5.5</v>
          </cell>
          <cell r="M11">
            <v>4165</v>
          </cell>
        </row>
        <row r="12">
          <cell r="A12" t="str">
            <v>10</v>
          </cell>
          <cell r="B12" t="str">
            <v>İSDAŞLAR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C6FF-A68D-490C-A0A8-52D7DB2F81D5}">
  <sheetPr>
    <pageSetUpPr fitToPage="1"/>
  </sheetPr>
  <dimension ref="A1:O43"/>
  <sheetViews>
    <sheetView workbookViewId="0">
      <selection activeCell="E20" sqref="E20"/>
    </sheetView>
  </sheetViews>
  <sheetFormatPr defaultRowHeight="15" x14ac:dyDescent="0.25"/>
  <cols>
    <col min="1" max="1" width="6.140625" style="3" customWidth="1"/>
    <col min="2" max="2" width="20.7109375" style="53" customWidth="1"/>
    <col min="3" max="6" width="7.5703125" customWidth="1"/>
    <col min="7" max="7" width="1.28515625" customWidth="1"/>
    <col min="8" max="8" width="8.28515625" style="71" customWidth="1"/>
    <col min="9" max="9" width="9.28515625" customWidth="1"/>
    <col min="10" max="10" width="1.28515625" customWidth="1"/>
  </cols>
  <sheetData>
    <row r="1" spans="1:15" ht="15.75" thickBot="1" x14ac:dyDescent="0.3">
      <c r="A1" s="3" t="s">
        <v>47</v>
      </c>
      <c r="B1" s="49"/>
      <c r="H1" s="114" t="s">
        <v>54</v>
      </c>
      <c r="I1" s="47" t="s">
        <v>54</v>
      </c>
      <c r="L1" s="63" t="s">
        <v>69</v>
      </c>
      <c r="M1" s="113"/>
    </row>
    <row r="2" spans="1:15" x14ac:dyDescent="0.25">
      <c r="A2" s="2"/>
      <c r="B2" s="51"/>
      <c r="C2" s="1"/>
      <c r="D2" s="1"/>
      <c r="E2" s="1"/>
      <c r="F2" s="103"/>
      <c r="G2" s="107"/>
      <c r="H2" s="115"/>
      <c r="I2" s="100"/>
      <c r="J2" s="102"/>
    </row>
    <row r="3" spans="1:15" x14ac:dyDescent="0.25">
      <c r="A3" s="9" t="s">
        <v>48</v>
      </c>
      <c r="B3" s="96" t="s">
        <v>36</v>
      </c>
      <c r="C3" s="36" t="s">
        <v>37</v>
      </c>
      <c r="D3" s="36" t="s">
        <v>38</v>
      </c>
      <c r="E3" s="36" t="s">
        <v>39</v>
      </c>
      <c r="F3" s="104" t="s">
        <v>40</v>
      </c>
      <c r="G3" s="108"/>
      <c r="H3" s="116" t="s">
        <v>55</v>
      </c>
      <c r="I3" s="101" t="s">
        <v>46</v>
      </c>
      <c r="J3" s="111"/>
      <c r="K3" s="1" t="str">
        <f t="shared" ref="K3" si="0">C3</f>
        <v>1.OYUN</v>
      </c>
      <c r="L3" s="1" t="str">
        <f t="shared" ref="L3" si="1">D3</f>
        <v>2.OYUN</v>
      </c>
      <c r="M3" s="1" t="str">
        <f t="shared" ref="M3" si="2">E3</f>
        <v>3.OYUN</v>
      </c>
      <c r="N3" s="1" t="str">
        <f t="shared" ref="N3" si="3">F3</f>
        <v>4.OYUN</v>
      </c>
      <c r="O3" s="1" t="s">
        <v>41</v>
      </c>
    </row>
    <row r="4" spans="1:15" x14ac:dyDescent="0.25">
      <c r="A4" s="2">
        <f>'5 aralık'!M26</f>
        <v>8</v>
      </c>
      <c r="B4" s="50" t="str">
        <f>[1]SKORLAR!C30</f>
        <v>Anıl Doğan</v>
      </c>
      <c r="C4" s="11">
        <f>'5 aralık'!J28</f>
        <v>123</v>
      </c>
      <c r="D4" s="11">
        <f>'5 aralık'!K28</f>
        <v>89</v>
      </c>
      <c r="E4" s="11">
        <f>'5 aralık'!F76</f>
        <v>117</v>
      </c>
      <c r="F4" s="105">
        <f>'5 aralık'!G76</f>
        <v>88</v>
      </c>
      <c r="G4" s="109"/>
      <c r="H4" s="117">
        <f t="shared" ref="H4:H10" si="4">SUM(C4:F4)/4</f>
        <v>104.25</v>
      </c>
      <c r="I4" s="100">
        <f>(190-H4)*80/100</f>
        <v>68.599999999999994</v>
      </c>
      <c r="J4" s="111"/>
      <c r="K4" s="73">
        <f>C4+I4</f>
        <v>191.6</v>
      </c>
      <c r="L4" s="73">
        <f>D4+I4</f>
        <v>157.6</v>
      </c>
      <c r="M4" s="73">
        <f>E4+I4</f>
        <v>185.6</v>
      </c>
      <c r="N4" s="73">
        <f>F4+I4</f>
        <v>156.6</v>
      </c>
      <c r="O4" s="73">
        <f>SUM(K4:N4)</f>
        <v>691.4</v>
      </c>
    </row>
    <row r="5" spans="1:15" x14ac:dyDescent="0.25">
      <c r="A5" s="2">
        <f>'5 aralık'!B34</f>
        <v>9</v>
      </c>
      <c r="B5" s="50" t="str">
        <f>[1]SKORLAR!C33</f>
        <v>arslan Ray bendon</v>
      </c>
      <c r="C5" s="11">
        <f>'5 aralık'!F35</f>
        <v>127</v>
      </c>
      <c r="D5" s="11">
        <f>'5 aralık'!G35</f>
        <v>122</v>
      </c>
      <c r="E5" s="11">
        <f>'5 aralık'!J59</f>
        <v>117</v>
      </c>
      <c r="F5" s="105">
        <f>'5 aralık'!K59</f>
        <v>102</v>
      </c>
      <c r="G5" s="109"/>
      <c r="H5" s="117">
        <f t="shared" si="4"/>
        <v>117</v>
      </c>
      <c r="I5" s="100">
        <f>(190-H5)*80/100</f>
        <v>58.4</v>
      </c>
      <c r="J5" s="111"/>
      <c r="K5" s="73">
        <f t="shared" ref="K5:K38" si="5">C5+I5</f>
        <v>185.4</v>
      </c>
      <c r="L5" s="73">
        <f t="shared" ref="L5:L39" si="6">D5+I5</f>
        <v>180.4</v>
      </c>
      <c r="M5" s="73">
        <f t="shared" ref="M5:M39" si="7">E5+I5</f>
        <v>175.4</v>
      </c>
      <c r="N5" s="73">
        <f t="shared" ref="N5:N39" si="8">F5+I5</f>
        <v>160.4</v>
      </c>
      <c r="O5" s="73">
        <f t="shared" ref="O5:O39" si="9">SUM(K5:N5)</f>
        <v>701.6</v>
      </c>
    </row>
    <row r="6" spans="1:15" x14ac:dyDescent="0.25">
      <c r="A6" s="2">
        <f>'5 aralık'!M18</f>
        <v>6</v>
      </c>
      <c r="B6" s="50" t="str">
        <f>[1]SKORLAR!C22</f>
        <v>Barış Su</v>
      </c>
      <c r="C6" s="11">
        <f>'5 aralık'!J19</f>
        <v>155</v>
      </c>
      <c r="D6" s="11">
        <f>'5 aralık'!K19</f>
        <v>211</v>
      </c>
      <c r="E6" s="11">
        <f>'5 aralık'!J51</f>
        <v>165</v>
      </c>
      <c r="F6" s="105">
        <f>'5 aralık'!K51</f>
        <v>167</v>
      </c>
      <c r="G6" s="109"/>
      <c r="H6" s="117">
        <f t="shared" si="4"/>
        <v>174.5</v>
      </c>
      <c r="I6" s="100">
        <f>(190-H6)*80/100</f>
        <v>12.4</v>
      </c>
      <c r="J6" s="111"/>
      <c r="K6" s="73">
        <f t="shared" si="5"/>
        <v>167.4</v>
      </c>
      <c r="L6" s="73">
        <f t="shared" si="6"/>
        <v>223.4</v>
      </c>
      <c r="M6" s="73">
        <f t="shared" si="7"/>
        <v>177.4</v>
      </c>
      <c r="N6" s="73">
        <f t="shared" si="8"/>
        <v>179.4</v>
      </c>
      <c r="O6" s="73">
        <f t="shared" si="9"/>
        <v>747.6</v>
      </c>
    </row>
    <row r="7" spans="1:15" x14ac:dyDescent="0.25">
      <c r="A7" s="2">
        <f>'5 aralık'!B26</f>
        <v>7</v>
      </c>
      <c r="B7" s="50" t="str">
        <f>[1]SKORLAR!C24</f>
        <v>Berke Başar</v>
      </c>
      <c r="C7" s="1">
        <f>'5 aralık'!F26</f>
        <v>154</v>
      </c>
      <c r="D7" s="1">
        <f>'5 aralık'!G26</f>
        <v>127</v>
      </c>
      <c r="E7" s="1">
        <f>'5 aralık'!F42</f>
        <v>144</v>
      </c>
      <c r="F7" s="103">
        <f>'5 aralık'!G42</f>
        <v>184</v>
      </c>
      <c r="G7" s="109"/>
      <c r="H7" s="117">
        <f t="shared" si="4"/>
        <v>152.25</v>
      </c>
      <c r="I7" s="100">
        <f>(190-H7)*80/100</f>
        <v>30.2</v>
      </c>
      <c r="J7" s="111"/>
      <c r="K7" s="73">
        <f t="shared" si="5"/>
        <v>184.2</v>
      </c>
      <c r="L7" s="73">
        <f t="shared" si="6"/>
        <v>157.19999999999999</v>
      </c>
      <c r="M7" s="73">
        <f t="shared" si="7"/>
        <v>174.2</v>
      </c>
      <c r="N7" s="73">
        <f t="shared" si="8"/>
        <v>214.2</v>
      </c>
      <c r="O7" s="73">
        <f t="shared" si="9"/>
        <v>729.8</v>
      </c>
    </row>
    <row r="8" spans="1:15" x14ac:dyDescent="0.25">
      <c r="A8" s="2">
        <v>3</v>
      </c>
      <c r="B8" s="50" t="str">
        <f>[1]SKORLAR!C13</f>
        <v>Burak Kania</v>
      </c>
      <c r="C8" s="1">
        <f>'5 aralık'!F12</f>
        <v>182</v>
      </c>
      <c r="D8" s="1">
        <f>'5 aralık'!G12</f>
        <v>146</v>
      </c>
      <c r="E8" s="1">
        <f>'5 aralık'!J44</f>
        <v>153</v>
      </c>
      <c r="F8" s="103">
        <f>'5 aralık'!K44</f>
        <v>166</v>
      </c>
      <c r="G8" s="109"/>
      <c r="H8" s="117">
        <f t="shared" si="4"/>
        <v>161.75</v>
      </c>
      <c r="I8" s="100">
        <f>(190-H8)*80/100</f>
        <v>22.6</v>
      </c>
      <c r="J8" s="111"/>
      <c r="K8" s="73">
        <f t="shared" si="5"/>
        <v>204.6</v>
      </c>
      <c r="L8" s="73">
        <f t="shared" si="6"/>
        <v>168.6</v>
      </c>
      <c r="M8" s="73">
        <f t="shared" si="7"/>
        <v>175.6</v>
      </c>
      <c r="N8" s="73">
        <f t="shared" si="8"/>
        <v>188.6</v>
      </c>
      <c r="O8" s="73">
        <f t="shared" si="9"/>
        <v>737.4</v>
      </c>
    </row>
    <row r="9" spans="1:15" x14ac:dyDescent="0.25">
      <c r="A9" s="2">
        <f>'5 aralık'!B34</f>
        <v>9</v>
      </c>
      <c r="B9" s="50" t="str">
        <f>[1]SKORLAR!C32</f>
        <v>Can Gürsoy</v>
      </c>
      <c r="C9" s="1">
        <f>'5 aralık'!F34</f>
        <v>0</v>
      </c>
      <c r="D9" s="1">
        <f>'5 aralık'!G34</f>
        <v>0</v>
      </c>
      <c r="E9" s="1">
        <f>'5 aralık'!J58</f>
        <v>0</v>
      </c>
      <c r="F9" s="103">
        <f>'5 aralık'!K58</f>
        <v>0</v>
      </c>
      <c r="G9" s="109"/>
      <c r="H9" s="117">
        <f t="shared" si="4"/>
        <v>0</v>
      </c>
      <c r="I9" s="100">
        <v>0</v>
      </c>
      <c r="J9" s="111"/>
      <c r="K9" s="73">
        <f t="shared" si="5"/>
        <v>0</v>
      </c>
      <c r="L9" s="73">
        <f t="shared" si="6"/>
        <v>0</v>
      </c>
      <c r="M9" s="73">
        <f t="shared" si="7"/>
        <v>0</v>
      </c>
      <c r="N9" s="73">
        <f t="shared" si="8"/>
        <v>0</v>
      </c>
      <c r="O9" s="73">
        <f t="shared" si="9"/>
        <v>0</v>
      </c>
    </row>
    <row r="10" spans="1:15" x14ac:dyDescent="0.25">
      <c r="A10" s="2">
        <f>A8</f>
        <v>3</v>
      </c>
      <c r="B10" s="50" t="str">
        <f>[1]SKORLAR!C9</f>
        <v>Duygu Gürkan</v>
      </c>
      <c r="C10" s="34">
        <f>'5 aralık'!J4</f>
        <v>146</v>
      </c>
      <c r="D10" s="34">
        <f>'5 aralık'!K4</f>
        <v>172</v>
      </c>
      <c r="E10" s="1">
        <f>'5 aralık'!F60</f>
        <v>176</v>
      </c>
      <c r="F10" s="103">
        <f>'5 aralık'!G60</f>
        <v>169</v>
      </c>
      <c r="G10" s="109"/>
      <c r="H10" s="117">
        <f t="shared" si="4"/>
        <v>165.75</v>
      </c>
      <c r="I10" s="100">
        <f>(190-H10)*80/100</f>
        <v>19.399999999999999</v>
      </c>
      <c r="J10" s="111"/>
      <c r="K10" s="73">
        <f t="shared" si="5"/>
        <v>165.4</v>
      </c>
      <c r="L10" s="73">
        <f t="shared" si="6"/>
        <v>191.4</v>
      </c>
      <c r="M10" s="73">
        <f t="shared" si="7"/>
        <v>195.4</v>
      </c>
      <c r="N10" s="73">
        <f t="shared" si="8"/>
        <v>188.4</v>
      </c>
      <c r="O10" s="73">
        <f t="shared" si="9"/>
        <v>740.6</v>
      </c>
    </row>
    <row r="11" spans="1:15" x14ac:dyDescent="0.25">
      <c r="A11" s="2">
        <f>'5 aralık'!M10</f>
        <v>4</v>
      </c>
      <c r="B11" s="51" t="str">
        <f>[1]SKORLAR!C16</f>
        <v>Emine</v>
      </c>
      <c r="C11" s="1">
        <f>'5 aralık'!J12</f>
        <v>148</v>
      </c>
      <c r="D11" s="1">
        <f>'5 aralık'!K12</f>
        <v>149</v>
      </c>
      <c r="E11" s="1">
        <f>'5 aralık'!J76</f>
        <v>0</v>
      </c>
      <c r="F11" s="103">
        <f>'5 aralık'!K76</f>
        <v>0</v>
      </c>
      <c r="G11" s="109"/>
      <c r="H11" s="117">
        <f>SUM(C11:F11)/2</f>
        <v>148.5</v>
      </c>
      <c r="I11" s="100">
        <f>(190-H11)*80/100</f>
        <v>33.200000000000003</v>
      </c>
      <c r="J11" s="111"/>
      <c r="K11" s="73">
        <f t="shared" si="5"/>
        <v>181.2</v>
      </c>
      <c r="L11" s="73">
        <f t="shared" si="6"/>
        <v>182.2</v>
      </c>
      <c r="M11" s="73"/>
      <c r="N11" s="73"/>
      <c r="O11" s="73">
        <f t="shared" si="9"/>
        <v>363.4</v>
      </c>
    </row>
    <row r="12" spans="1:15" x14ac:dyDescent="0.25">
      <c r="A12" s="2">
        <f>'5 aralık'!$M$26</f>
        <v>8</v>
      </c>
      <c r="B12" s="51" t="str">
        <f>[1]SKORLAR!C31</f>
        <v>Enes Kaplan</v>
      </c>
      <c r="C12" s="1">
        <f>'5 aralık'!J29</f>
        <v>0</v>
      </c>
      <c r="D12" s="1">
        <f>'5 aralık'!K29</f>
        <v>0</v>
      </c>
      <c r="E12" s="1">
        <f>'5 aralık'!F77</f>
        <v>0</v>
      </c>
      <c r="F12" s="103">
        <f>'5 aralık'!G77</f>
        <v>0</v>
      </c>
      <c r="G12" s="109"/>
      <c r="H12" s="117">
        <f t="shared" ref="H12:H20" si="10">SUM(C12:F12)/4</f>
        <v>0</v>
      </c>
      <c r="I12" s="100">
        <v>0</v>
      </c>
      <c r="J12" s="111"/>
      <c r="K12" s="73">
        <f t="shared" si="5"/>
        <v>0</v>
      </c>
      <c r="L12" s="73">
        <f t="shared" si="6"/>
        <v>0</v>
      </c>
      <c r="M12" s="73">
        <f t="shared" si="7"/>
        <v>0</v>
      </c>
      <c r="N12" s="73">
        <f t="shared" si="8"/>
        <v>0</v>
      </c>
      <c r="O12" s="73">
        <f t="shared" si="9"/>
        <v>0</v>
      </c>
    </row>
    <row r="13" spans="1:15" x14ac:dyDescent="0.25">
      <c r="A13" s="2">
        <f>'5 aralık'!$B$34</f>
        <v>9</v>
      </c>
      <c r="B13" s="51" t="str">
        <f>'5 aralık'!$D$37</f>
        <v>Erdoğan Karakullukçu</v>
      </c>
      <c r="C13" s="1">
        <f>'5 aralık'!F37</f>
        <v>184</v>
      </c>
      <c r="D13" s="1">
        <f>'5 aralık'!G37</f>
        <v>154</v>
      </c>
      <c r="E13" s="1">
        <f>'5 aralık'!J61</f>
        <v>143</v>
      </c>
      <c r="F13" s="103">
        <f>'5 aralık'!K61</f>
        <v>188</v>
      </c>
      <c r="G13" s="109"/>
      <c r="H13" s="117">
        <f t="shared" si="10"/>
        <v>167.25</v>
      </c>
      <c r="I13" s="100">
        <f>(190-H13)*80/100</f>
        <v>18.2</v>
      </c>
      <c r="J13" s="111"/>
      <c r="K13" s="73">
        <f t="shared" si="5"/>
        <v>202.2</v>
      </c>
      <c r="L13" s="73">
        <f t="shared" si="6"/>
        <v>172.2</v>
      </c>
      <c r="M13" s="73">
        <f t="shared" si="7"/>
        <v>161.19999999999999</v>
      </c>
      <c r="N13" s="73">
        <f t="shared" si="8"/>
        <v>206.2</v>
      </c>
      <c r="O13" s="73">
        <f t="shared" si="9"/>
        <v>741.8</v>
      </c>
    </row>
    <row r="14" spans="1:15" x14ac:dyDescent="0.25">
      <c r="A14" s="2">
        <f>'5 aralık'!B10</f>
        <v>3</v>
      </c>
      <c r="B14" s="52" t="str">
        <f>[1]SKORLAR!C11</f>
        <v>Fatih Mehmet Temelli</v>
      </c>
      <c r="C14" s="1">
        <f>'5 aralık'!F10</f>
        <v>233</v>
      </c>
      <c r="D14" s="1">
        <f>'5 aralık'!G10</f>
        <v>152</v>
      </c>
      <c r="E14" s="1">
        <f>'5 aralık'!J42</f>
        <v>177</v>
      </c>
      <c r="F14" s="103">
        <f>'5 aralık'!K42</f>
        <v>183</v>
      </c>
      <c r="G14" s="109"/>
      <c r="H14" s="117">
        <f t="shared" si="10"/>
        <v>186.25</v>
      </c>
      <c r="I14" s="100">
        <f>(190-H14)*80/100</f>
        <v>3</v>
      </c>
      <c r="J14" s="111"/>
      <c r="K14" s="73">
        <f t="shared" si="5"/>
        <v>236</v>
      </c>
      <c r="L14" s="73">
        <f t="shared" si="6"/>
        <v>155</v>
      </c>
      <c r="M14" s="73">
        <f t="shared" si="7"/>
        <v>180</v>
      </c>
      <c r="N14" s="73">
        <f t="shared" si="8"/>
        <v>186</v>
      </c>
      <c r="O14" s="73">
        <f t="shared" si="9"/>
        <v>757</v>
      </c>
    </row>
    <row r="15" spans="1:15" x14ac:dyDescent="0.25">
      <c r="A15" s="2">
        <f>'5 aralık'!M18</f>
        <v>6</v>
      </c>
      <c r="B15" s="52" t="s">
        <v>60</v>
      </c>
      <c r="C15" s="1">
        <f>'5 aralık'!J20</f>
        <v>128</v>
      </c>
      <c r="D15" s="1">
        <f>'5 aralık'!K20</f>
        <v>145</v>
      </c>
      <c r="E15" s="1">
        <f>'5 aralık'!J52</f>
        <v>130</v>
      </c>
      <c r="F15" s="103">
        <f>'5 aralık'!K52</f>
        <v>137</v>
      </c>
      <c r="G15" s="109"/>
      <c r="H15" s="117">
        <f t="shared" si="10"/>
        <v>135</v>
      </c>
      <c r="I15" s="100">
        <f>(190-H15)*80/100</f>
        <v>44</v>
      </c>
      <c r="J15" s="111"/>
      <c r="K15" s="73">
        <f t="shared" si="5"/>
        <v>172</v>
      </c>
      <c r="L15" s="73">
        <f t="shared" si="6"/>
        <v>189</v>
      </c>
      <c r="M15" s="73">
        <f t="shared" si="7"/>
        <v>174</v>
      </c>
      <c r="N15" s="73">
        <f t="shared" si="8"/>
        <v>181</v>
      </c>
      <c r="O15" s="73">
        <f t="shared" si="9"/>
        <v>716</v>
      </c>
    </row>
    <row r="16" spans="1:15" x14ac:dyDescent="0.25">
      <c r="A16" s="2">
        <f>'5 aralık'!M10</f>
        <v>4</v>
      </c>
      <c r="B16" s="52" t="str">
        <f>[1]SKORLAR!C15</f>
        <v>Filiz Er</v>
      </c>
      <c r="C16" s="1">
        <f>'5 aralık'!J11</f>
        <v>154</v>
      </c>
      <c r="D16" s="1">
        <f>'5 aralık'!K11</f>
        <v>0</v>
      </c>
      <c r="E16" s="1">
        <f>'5 aralık'!J75</f>
        <v>161</v>
      </c>
      <c r="F16" s="103">
        <f>'5 aralık'!K75</f>
        <v>171</v>
      </c>
      <c r="G16" s="109"/>
      <c r="H16" s="117">
        <f t="shared" si="10"/>
        <v>121.5</v>
      </c>
      <c r="I16" s="100">
        <f>(190-H16)*80/100</f>
        <v>54.8</v>
      </c>
      <c r="J16" s="111"/>
      <c r="K16" s="73">
        <f t="shared" si="5"/>
        <v>208.8</v>
      </c>
      <c r="L16" s="73"/>
      <c r="M16" s="73">
        <f t="shared" si="7"/>
        <v>215.8</v>
      </c>
      <c r="N16" s="73">
        <f t="shared" si="8"/>
        <v>225.8</v>
      </c>
      <c r="O16" s="73">
        <f t="shared" si="9"/>
        <v>650.40000000000009</v>
      </c>
    </row>
    <row r="17" spans="1:15" x14ac:dyDescent="0.25">
      <c r="A17" s="2">
        <f>'5 aralık'!B18</f>
        <v>5</v>
      </c>
      <c r="B17" s="52" t="str">
        <f>[1]SKORLAR!C18</f>
        <v>Füsun ısdaş</v>
      </c>
      <c r="C17" s="1">
        <f>'5 aralık'!F18</f>
        <v>175</v>
      </c>
      <c r="D17" s="1">
        <f>'5 aralık'!G18</f>
        <v>108</v>
      </c>
      <c r="E17" s="1">
        <f>'5 aralık'!F66</f>
        <v>134</v>
      </c>
      <c r="F17" s="103">
        <f>'5 aralık'!G66</f>
        <v>151</v>
      </c>
      <c r="G17" s="109"/>
      <c r="H17" s="117">
        <f t="shared" si="10"/>
        <v>142</v>
      </c>
      <c r="I17" s="100">
        <f>(190-H17)*80/100</f>
        <v>38.4</v>
      </c>
      <c r="J17" s="111"/>
      <c r="K17" s="73">
        <f t="shared" si="5"/>
        <v>213.4</v>
      </c>
      <c r="L17" s="73">
        <f t="shared" si="6"/>
        <v>146.4</v>
      </c>
      <c r="M17" s="73">
        <f t="shared" si="7"/>
        <v>172.4</v>
      </c>
      <c r="N17" s="73">
        <f t="shared" si="8"/>
        <v>189.4</v>
      </c>
      <c r="O17" s="73">
        <f t="shared" si="9"/>
        <v>721.6</v>
      </c>
    </row>
    <row r="18" spans="1:15" x14ac:dyDescent="0.25">
      <c r="A18" s="2">
        <f>'5 aralık'!M2</f>
        <v>2</v>
      </c>
      <c r="B18" s="51" t="str">
        <f>[1]SKORLAR!C7</f>
        <v>Gediz Ege</v>
      </c>
      <c r="C18" s="34">
        <f>'5 aralık'!J2</f>
        <v>213</v>
      </c>
      <c r="D18" s="34">
        <f>'5 aralık'!K2</f>
        <v>266</v>
      </c>
      <c r="E18" s="1">
        <f>'5 aralık'!F58</f>
        <v>190</v>
      </c>
      <c r="F18" s="103">
        <f>'5 aralık'!G58</f>
        <v>156</v>
      </c>
      <c r="G18" s="109"/>
      <c r="H18" s="117">
        <f t="shared" si="10"/>
        <v>206.25</v>
      </c>
      <c r="I18" s="100">
        <v>0</v>
      </c>
      <c r="J18" s="111"/>
      <c r="K18" s="73">
        <f t="shared" si="5"/>
        <v>213</v>
      </c>
      <c r="L18" s="73">
        <f t="shared" si="6"/>
        <v>266</v>
      </c>
      <c r="M18" s="73">
        <f t="shared" si="7"/>
        <v>190</v>
      </c>
      <c r="N18" s="73">
        <f t="shared" si="8"/>
        <v>156</v>
      </c>
      <c r="O18" s="73">
        <f t="shared" si="9"/>
        <v>825</v>
      </c>
    </row>
    <row r="19" spans="1:15" x14ac:dyDescent="0.25">
      <c r="A19" s="2">
        <f>'5 aralık'!M34</f>
        <v>10</v>
      </c>
      <c r="B19" s="51" t="str">
        <f>'5 aralık'!O36</f>
        <v>Gumelar</v>
      </c>
      <c r="C19" s="1">
        <f>'5 aralık'!J36</f>
        <v>109</v>
      </c>
      <c r="D19" s="1">
        <f>'5 aralık'!K36</f>
        <v>117</v>
      </c>
      <c r="E19" s="1">
        <f>'5 aralık'!J68</f>
        <v>146</v>
      </c>
      <c r="F19" s="103">
        <f>'5 aralık'!K68</f>
        <v>175</v>
      </c>
      <c r="G19" s="109"/>
      <c r="H19" s="117">
        <f t="shared" si="10"/>
        <v>136.75</v>
      </c>
      <c r="I19" s="100">
        <f>(190-H19)*80/100</f>
        <v>42.6</v>
      </c>
      <c r="J19" s="111"/>
      <c r="K19" s="73">
        <f t="shared" si="5"/>
        <v>151.6</v>
      </c>
      <c r="L19" s="73">
        <f t="shared" si="6"/>
        <v>159.6</v>
      </c>
      <c r="M19" s="73">
        <f t="shared" si="7"/>
        <v>188.6</v>
      </c>
      <c r="N19" s="73">
        <f t="shared" si="8"/>
        <v>217.6</v>
      </c>
      <c r="O19" s="73">
        <f t="shared" si="9"/>
        <v>717.4</v>
      </c>
    </row>
    <row r="20" spans="1:15" x14ac:dyDescent="0.25">
      <c r="A20" s="2">
        <f>A18</f>
        <v>2</v>
      </c>
      <c r="B20" s="51" t="str">
        <f>[1]SKORLAR!C10</f>
        <v>Hakan Danışık</v>
      </c>
      <c r="C20" s="34">
        <f>'5 aralık'!J5</f>
        <v>0</v>
      </c>
      <c r="D20" s="34">
        <f>'5 aralık'!K5</f>
        <v>0</v>
      </c>
      <c r="E20" s="1">
        <f>'5 aralık'!F61</f>
        <v>0</v>
      </c>
      <c r="F20" s="103">
        <f>'5 aralık'!G61</f>
        <v>0</v>
      </c>
      <c r="G20" s="109"/>
      <c r="H20" s="117">
        <f t="shared" si="10"/>
        <v>0</v>
      </c>
      <c r="I20" s="100">
        <v>0</v>
      </c>
      <c r="J20" s="111"/>
      <c r="K20" s="73">
        <f t="shared" si="5"/>
        <v>0</v>
      </c>
      <c r="L20" s="73">
        <f t="shared" si="6"/>
        <v>0</v>
      </c>
      <c r="M20" s="73">
        <f t="shared" si="7"/>
        <v>0</v>
      </c>
      <c r="N20" s="73">
        <f t="shared" si="8"/>
        <v>0</v>
      </c>
      <c r="O20" s="73">
        <f t="shared" si="9"/>
        <v>0</v>
      </c>
    </row>
    <row r="21" spans="1:15" x14ac:dyDescent="0.25">
      <c r="A21" s="2">
        <f>'5 aralık'!B26</f>
        <v>7</v>
      </c>
      <c r="B21" s="51" t="str">
        <f>[1]SKORLAR!C26</f>
        <v>Haluk Emre Mete</v>
      </c>
      <c r="C21" s="1">
        <f>'5 aralık'!F28</f>
        <v>0</v>
      </c>
      <c r="D21" s="1">
        <f>'5 aralık'!G28</f>
        <v>0</v>
      </c>
      <c r="E21" s="1">
        <f>'5 aralık'!F44</f>
        <v>81</v>
      </c>
      <c r="F21" s="103">
        <f>'5 aralık'!G44</f>
        <v>86</v>
      </c>
      <c r="G21" s="109"/>
      <c r="H21" s="117">
        <f>SUM(C21:F21)/2</f>
        <v>83.5</v>
      </c>
      <c r="I21" s="100">
        <f t="shared" ref="I21:I28" si="11">(190-H21)*80/100</f>
        <v>85.2</v>
      </c>
      <c r="J21" s="111"/>
      <c r="K21" s="73"/>
      <c r="L21" s="73"/>
      <c r="M21" s="73">
        <f t="shared" si="7"/>
        <v>166.2</v>
      </c>
      <c r="N21" s="73">
        <f t="shared" si="8"/>
        <v>171.2</v>
      </c>
      <c r="O21" s="73">
        <f t="shared" si="9"/>
        <v>337.4</v>
      </c>
    </row>
    <row r="22" spans="1:15" x14ac:dyDescent="0.25">
      <c r="A22" s="2">
        <f>'5 aralık'!M18</f>
        <v>6</v>
      </c>
      <c r="B22" s="51" t="str">
        <f>[1]SKORLAR!C21</f>
        <v>İsmail Eser</v>
      </c>
      <c r="C22" s="1">
        <f>'5 aralık'!J18</f>
        <v>134</v>
      </c>
      <c r="D22" s="1">
        <f>'5 aralık'!K18</f>
        <v>169</v>
      </c>
      <c r="E22" s="1">
        <f>'5 aralık'!J50</f>
        <v>162</v>
      </c>
      <c r="F22" s="103">
        <f>'5 aralık'!K50</f>
        <v>155</v>
      </c>
      <c r="G22" s="109"/>
      <c r="H22" s="117">
        <f>SUM(C22:F22)/4</f>
        <v>155</v>
      </c>
      <c r="I22" s="100">
        <f t="shared" si="11"/>
        <v>28</v>
      </c>
      <c r="J22" s="111"/>
      <c r="K22" s="73">
        <f t="shared" si="5"/>
        <v>162</v>
      </c>
      <c r="L22" s="73">
        <f t="shared" si="6"/>
        <v>197</v>
      </c>
      <c r="M22" s="73">
        <f t="shared" si="7"/>
        <v>190</v>
      </c>
      <c r="N22" s="73">
        <f t="shared" si="8"/>
        <v>183</v>
      </c>
      <c r="O22" s="73">
        <f t="shared" si="9"/>
        <v>732</v>
      </c>
    </row>
    <row r="23" spans="1:15" x14ac:dyDescent="0.25">
      <c r="A23" s="2">
        <f>'5 aralık'!M26</f>
        <v>8</v>
      </c>
      <c r="B23" s="51" t="str">
        <f>[1]SKORLAR!C29</f>
        <v>Mehmet Emin Doğan</v>
      </c>
      <c r="C23" s="1">
        <f>'5 aralık'!J27</f>
        <v>70</v>
      </c>
      <c r="D23" s="1">
        <f>'5 aralık'!K27</f>
        <v>108</v>
      </c>
      <c r="E23" s="1">
        <f>'5 aralık'!F75</f>
        <v>114</v>
      </c>
      <c r="F23" s="103">
        <f>'5 aralık'!G75</f>
        <v>107</v>
      </c>
      <c r="G23" s="109"/>
      <c r="H23" s="117">
        <f>SUM(C23:F23)/4</f>
        <v>99.75</v>
      </c>
      <c r="I23" s="100">
        <f t="shared" si="11"/>
        <v>72.2</v>
      </c>
      <c r="J23" s="111"/>
      <c r="K23" s="73">
        <f t="shared" si="5"/>
        <v>142.19999999999999</v>
      </c>
      <c r="L23" s="73">
        <f t="shared" si="6"/>
        <v>180.2</v>
      </c>
      <c r="M23" s="73">
        <f t="shared" si="7"/>
        <v>186.2</v>
      </c>
      <c r="N23" s="73">
        <f t="shared" si="8"/>
        <v>179.2</v>
      </c>
      <c r="O23" s="73">
        <f t="shared" si="9"/>
        <v>687.8</v>
      </c>
    </row>
    <row r="24" spans="1:15" x14ac:dyDescent="0.25">
      <c r="A24" s="2">
        <f>'5 aralık'!B26</f>
        <v>7</v>
      </c>
      <c r="B24" s="51" t="str">
        <f>[1]SKORLAR!C27</f>
        <v>Mert Boran</v>
      </c>
      <c r="C24" s="1">
        <f>'5 aralık'!F29</f>
        <v>116</v>
      </c>
      <c r="D24" s="1">
        <f>'5 aralık'!G29</f>
        <v>85</v>
      </c>
      <c r="E24" s="1">
        <f>'5 aralık'!F45</f>
        <v>0</v>
      </c>
      <c r="F24" s="103">
        <f>'5 aralık'!G45</f>
        <v>0</v>
      </c>
      <c r="G24" s="109"/>
      <c r="H24" s="117">
        <f>SUM(C24:F24)/2</f>
        <v>100.5</v>
      </c>
      <c r="I24" s="100">
        <f t="shared" si="11"/>
        <v>71.599999999999994</v>
      </c>
      <c r="J24" s="111"/>
      <c r="K24" s="73">
        <f t="shared" si="5"/>
        <v>187.6</v>
      </c>
      <c r="L24" s="73">
        <f t="shared" si="6"/>
        <v>156.6</v>
      </c>
      <c r="M24" s="73"/>
      <c r="N24" s="73"/>
      <c r="O24" s="73">
        <f t="shared" si="9"/>
        <v>344.2</v>
      </c>
    </row>
    <row r="25" spans="1:15" x14ac:dyDescent="0.25">
      <c r="A25" s="2">
        <f>'5 aralık'!M10</f>
        <v>4</v>
      </c>
      <c r="B25" s="51" t="str">
        <f>[1]SKORLAR!C14</f>
        <v>Metin Er</v>
      </c>
      <c r="C25" s="1">
        <f>'5 aralık'!J10</f>
        <v>202</v>
      </c>
      <c r="D25" s="1">
        <f>'5 aralık'!K10</f>
        <v>154</v>
      </c>
      <c r="E25" s="1">
        <f>'5 aralık'!J74</f>
        <v>198</v>
      </c>
      <c r="F25" s="103">
        <f>'5 aralık'!K74</f>
        <v>152</v>
      </c>
      <c r="G25" s="109"/>
      <c r="H25" s="117">
        <f t="shared" ref="H25:H38" si="12">SUM(C25:F25)/4</f>
        <v>176.5</v>
      </c>
      <c r="I25" s="100">
        <f t="shared" si="11"/>
        <v>10.8</v>
      </c>
      <c r="J25" s="111"/>
      <c r="K25" s="73">
        <f t="shared" si="5"/>
        <v>212.8</v>
      </c>
      <c r="L25" s="73">
        <f t="shared" si="6"/>
        <v>164.8</v>
      </c>
      <c r="M25" s="73">
        <f t="shared" si="7"/>
        <v>208.8</v>
      </c>
      <c r="N25" s="73">
        <f t="shared" si="8"/>
        <v>162.80000000000001</v>
      </c>
      <c r="O25" s="73">
        <f t="shared" si="9"/>
        <v>749.2</v>
      </c>
    </row>
    <row r="26" spans="1:15" x14ac:dyDescent="0.25">
      <c r="A26" s="2">
        <f>'5 aralık'!B34</f>
        <v>9</v>
      </c>
      <c r="B26" s="51" t="str">
        <f>[1]SKORLAR!C34</f>
        <v>Mustafa Onur</v>
      </c>
      <c r="C26" s="1">
        <f>'5 aralık'!F36</f>
        <v>154</v>
      </c>
      <c r="D26" s="1">
        <f>'5 aralık'!G36</f>
        <v>242</v>
      </c>
      <c r="E26" s="1">
        <f>'5 aralık'!J60</f>
        <v>196</v>
      </c>
      <c r="F26" s="103">
        <f>'5 aralık'!K60</f>
        <v>155</v>
      </c>
      <c r="G26" s="109"/>
      <c r="H26" s="117">
        <f t="shared" si="12"/>
        <v>186.75</v>
      </c>
      <c r="I26" s="100">
        <f t="shared" si="11"/>
        <v>2.6</v>
      </c>
      <c r="J26" s="111"/>
      <c r="K26" s="73">
        <f t="shared" si="5"/>
        <v>156.6</v>
      </c>
      <c r="L26" s="73">
        <f t="shared" si="6"/>
        <v>244.6</v>
      </c>
      <c r="M26" s="73">
        <f t="shared" si="7"/>
        <v>198.6</v>
      </c>
      <c r="N26" s="73">
        <f t="shared" si="8"/>
        <v>157.6</v>
      </c>
      <c r="O26" s="73">
        <f t="shared" si="9"/>
        <v>757.4</v>
      </c>
    </row>
    <row r="27" spans="1:15" x14ac:dyDescent="0.25">
      <c r="A27" s="2">
        <f>'5 aralık'!$B$2</f>
        <v>1</v>
      </c>
      <c r="B27" s="51" t="str">
        <f>[1]SKORLAR!C4</f>
        <v>Nusret İspir</v>
      </c>
      <c r="C27" s="1">
        <f>('5 aralık'!F3)</f>
        <v>180</v>
      </c>
      <c r="D27" s="1">
        <f>('5 aralık'!G3)</f>
        <v>146</v>
      </c>
      <c r="E27" s="1">
        <f>'5 aralık'!F51</f>
        <v>148</v>
      </c>
      <c r="F27" s="103">
        <f>'5 aralık'!G51</f>
        <v>175</v>
      </c>
      <c r="G27" s="109"/>
      <c r="H27" s="117">
        <f t="shared" si="12"/>
        <v>162.25</v>
      </c>
      <c r="I27" s="100">
        <f t="shared" si="11"/>
        <v>22.2</v>
      </c>
      <c r="J27" s="111"/>
      <c r="K27" s="73">
        <f t="shared" si="5"/>
        <v>202.2</v>
      </c>
      <c r="L27" s="73">
        <f t="shared" si="6"/>
        <v>168.2</v>
      </c>
      <c r="M27" s="73">
        <f t="shared" si="7"/>
        <v>170.2</v>
      </c>
      <c r="N27" s="73">
        <f t="shared" si="8"/>
        <v>197.2</v>
      </c>
      <c r="O27" s="73">
        <f t="shared" si="9"/>
        <v>737.8</v>
      </c>
    </row>
    <row r="28" spans="1:15" x14ac:dyDescent="0.25">
      <c r="A28" s="2">
        <f>'5 aralık'!$B$2</f>
        <v>1</v>
      </c>
      <c r="B28" s="51" t="str">
        <f>[1]SKORLAR!C5</f>
        <v>Ogün Paşaoğlu</v>
      </c>
      <c r="C28" s="1">
        <f>('5 aralık'!F4)</f>
        <v>155</v>
      </c>
      <c r="D28" s="1">
        <f>('5 aralık'!G4)</f>
        <v>167</v>
      </c>
      <c r="E28" s="1">
        <f>'5 aralık'!F52</f>
        <v>152</v>
      </c>
      <c r="F28" s="103">
        <f>'5 aralık'!G52</f>
        <v>173</v>
      </c>
      <c r="G28" s="109"/>
      <c r="H28" s="117">
        <f t="shared" si="12"/>
        <v>161.75</v>
      </c>
      <c r="I28" s="100">
        <f t="shared" si="11"/>
        <v>22.6</v>
      </c>
      <c r="J28" s="111"/>
      <c r="K28" s="73">
        <f t="shared" si="5"/>
        <v>177.6</v>
      </c>
      <c r="L28" s="73">
        <f t="shared" si="6"/>
        <v>189.6</v>
      </c>
      <c r="M28" s="73">
        <f t="shared" si="7"/>
        <v>174.6</v>
      </c>
      <c r="N28" s="73">
        <f t="shared" si="8"/>
        <v>195.6</v>
      </c>
      <c r="O28" s="73">
        <f t="shared" si="9"/>
        <v>737.4</v>
      </c>
    </row>
    <row r="29" spans="1:15" x14ac:dyDescent="0.25">
      <c r="A29" s="2">
        <f>'5 aralık'!$B$2</f>
        <v>1</v>
      </c>
      <c r="B29" s="51" t="str">
        <f>[1]SKORLAR!C6</f>
        <v>Osman Aydın</v>
      </c>
      <c r="C29" s="1">
        <f>('5 aralık'!F5)</f>
        <v>0</v>
      </c>
      <c r="D29" s="1">
        <f>('5 aralık'!G5)</f>
        <v>0</v>
      </c>
      <c r="E29" s="1">
        <f>'5 aralık'!F53</f>
        <v>0</v>
      </c>
      <c r="F29" s="103">
        <f>'5 aralık'!G53</f>
        <v>0</v>
      </c>
      <c r="G29" s="109"/>
      <c r="H29" s="117">
        <f t="shared" si="12"/>
        <v>0</v>
      </c>
      <c r="I29" s="100">
        <v>0</v>
      </c>
      <c r="J29" s="111"/>
      <c r="K29" s="73">
        <f t="shared" si="5"/>
        <v>0</v>
      </c>
      <c r="L29" s="73">
        <f t="shared" si="6"/>
        <v>0</v>
      </c>
      <c r="M29" s="73">
        <f t="shared" si="7"/>
        <v>0</v>
      </c>
      <c r="N29" s="73">
        <f t="shared" si="8"/>
        <v>0</v>
      </c>
      <c r="O29" s="73">
        <f t="shared" si="9"/>
        <v>0</v>
      </c>
    </row>
    <row r="30" spans="1:15" x14ac:dyDescent="0.25">
      <c r="A30" s="2">
        <f>'5 aralık'!$B$2</f>
        <v>1</v>
      </c>
      <c r="B30" s="51" t="str">
        <f>[1]SKORLAR!C3</f>
        <v>Ömür</v>
      </c>
      <c r="C30" s="73">
        <f>('5 aralık'!F2)</f>
        <v>186</v>
      </c>
      <c r="D30" s="73">
        <f>('5 aralık'!G2)</f>
        <v>135</v>
      </c>
      <c r="E30" s="73">
        <f>'5 aralık'!F50</f>
        <v>136</v>
      </c>
      <c r="F30" s="106">
        <f>'5 aralık'!G50</f>
        <v>103</v>
      </c>
      <c r="G30" s="109"/>
      <c r="H30" s="117">
        <f t="shared" si="12"/>
        <v>140</v>
      </c>
      <c r="I30" s="100">
        <f t="shared" ref="I30:I36" si="13">(190-H30)*80/100</f>
        <v>40</v>
      </c>
      <c r="J30" s="111"/>
      <c r="K30" s="73">
        <f t="shared" si="5"/>
        <v>226</v>
      </c>
      <c r="L30" s="73">
        <f t="shared" si="6"/>
        <v>175</v>
      </c>
      <c r="M30" s="73">
        <f t="shared" si="7"/>
        <v>176</v>
      </c>
      <c r="N30" s="73">
        <f t="shared" si="8"/>
        <v>143</v>
      </c>
      <c r="O30" s="73">
        <f t="shared" si="9"/>
        <v>720</v>
      </c>
    </row>
    <row r="31" spans="1:15" x14ac:dyDescent="0.25">
      <c r="A31" s="2">
        <f>A30</f>
        <v>1</v>
      </c>
      <c r="B31" s="51" t="str">
        <f>[1]SKORLAR!C8</f>
        <v>Öykü Danışık</v>
      </c>
      <c r="C31" s="34">
        <f>'5 aralık'!J3</f>
        <v>129</v>
      </c>
      <c r="D31" s="34">
        <f>'5 aralık'!K3</f>
        <v>183</v>
      </c>
      <c r="E31" s="1">
        <f>'5 aralık'!F59</f>
        <v>137</v>
      </c>
      <c r="F31" s="103">
        <f>'5 aralık'!G59</f>
        <v>166</v>
      </c>
      <c r="G31" s="109"/>
      <c r="H31" s="117">
        <f t="shared" si="12"/>
        <v>153.75</v>
      </c>
      <c r="I31" s="100">
        <f t="shared" si="13"/>
        <v>29</v>
      </c>
      <c r="J31" s="111"/>
      <c r="K31" s="73">
        <f t="shared" si="5"/>
        <v>158</v>
      </c>
      <c r="L31" s="73">
        <f t="shared" si="6"/>
        <v>212</v>
      </c>
      <c r="M31" s="73">
        <f t="shared" si="7"/>
        <v>166</v>
      </c>
      <c r="N31" s="73">
        <f t="shared" si="8"/>
        <v>195</v>
      </c>
      <c r="O31" s="73">
        <f t="shared" si="9"/>
        <v>731</v>
      </c>
    </row>
    <row r="32" spans="1:15" x14ac:dyDescent="0.25">
      <c r="A32" s="2">
        <f>'5 aralık'!M34</f>
        <v>10</v>
      </c>
      <c r="B32" s="51" t="str">
        <f>'5 aralık'!O34</f>
        <v>Rıchard</v>
      </c>
      <c r="C32" s="1">
        <f>'5 aralık'!J34</f>
        <v>134</v>
      </c>
      <c r="D32" s="1">
        <f>'5 aralık'!K34</f>
        <v>137</v>
      </c>
      <c r="E32" s="1">
        <f>'5 aralık'!J66</f>
        <v>140</v>
      </c>
      <c r="F32" s="103">
        <f>'5 aralık'!K66</f>
        <v>117</v>
      </c>
      <c r="G32" s="109"/>
      <c r="H32" s="117">
        <f t="shared" si="12"/>
        <v>132</v>
      </c>
      <c r="I32" s="100">
        <f t="shared" si="13"/>
        <v>46.4</v>
      </c>
      <c r="J32" s="111"/>
      <c r="K32" s="73">
        <f t="shared" si="5"/>
        <v>180.4</v>
      </c>
      <c r="L32" s="73">
        <f t="shared" si="6"/>
        <v>183.4</v>
      </c>
      <c r="M32" s="73">
        <f t="shared" si="7"/>
        <v>186.4</v>
      </c>
      <c r="N32" s="73">
        <f t="shared" si="8"/>
        <v>163.4</v>
      </c>
      <c r="O32" s="73">
        <f t="shared" si="9"/>
        <v>713.6</v>
      </c>
    </row>
    <row r="33" spans="1:15" x14ac:dyDescent="0.25">
      <c r="A33" s="2">
        <f>'5 aralık'!M34</f>
        <v>10</v>
      </c>
      <c r="B33" s="51" t="str">
        <f>'5 aralık'!O35</f>
        <v>Santo</v>
      </c>
      <c r="C33" s="1">
        <f>'5 aralık'!J35</f>
        <v>156</v>
      </c>
      <c r="D33" s="1">
        <f>'5 aralık'!K35</f>
        <v>146</v>
      </c>
      <c r="E33" s="1">
        <f>'5 aralık'!J67</f>
        <v>93</v>
      </c>
      <c r="F33" s="103">
        <f>'5 aralık'!K67</f>
        <v>120</v>
      </c>
      <c r="G33" s="109"/>
      <c r="H33" s="117">
        <f t="shared" si="12"/>
        <v>128.75</v>
      </c>
      <c r="I33" s="100">
        <f t="shared" si="13"/>
        <v>49</v>
      </c>
      <c r="J33" s="111"/>
      <c r="K33" s="73">
        <f t="shared" si="5"/>
        <v>205</v>
      </c>
      <c r="L33" s="73">
        <f t="shared" si="6"/>
        <v>195</v>
      </c>
      <c r="M33" s="73">
        <f t="shared" si="7"/>
        <v>142</v>
      </c>
      <c r="N33" s="73">
        <f t="shared" si="8"/>
        <v>169</v>
      </c>
      <c r="O33" s="73">
        <f t="shared" si="9"/>
        <v>711</v>
      </c>
    </row>
    <row r="34" spans="1:15" x14ac:dyDescent="0.25">
      <c r="A34" s="2">
        <f>'5 aralık'!B26</f>
        <v>7</v>
      </c>
      <c r="B34" s="51" t="str">
        <f>[1]SKORLAR!C25</f>
        <v>Sertuğ Arslan</v>
      </c>
      <c r="C34" s="1">
        <f>'5 aralık'!F27</f>
        <v>132</v>
      </c>
      <c r="D34" s="1">
        <f>'5 aralık'!G27</f>
        <v>143</v>
      </c>
      <c r="E34" s="1">
        <f>'5 aralık'!F43</f>
        <v>96</v>
      </c>
      <c r="F34" s="103">
        <f>'5 aralık'!G43</f>
        <v>115</v>
      </c>
      <c r="G34" s="109"/>
      <c r="H34" s="117">
        <f t="shared" si="12"/>
        <v>121.5</v>
      </c>
      <c r="I34" s="100">
        <f t="shared" si="13"/>
        <v>54.8</v>
      </c>
      <c r="J34" s="111"/>
      <c r="K34" s="73">
        <f t="shared" si="5"/>
        <v>186.8</v>
      </c>
      <c r="L34" s="73">
        <f t="shared" si="6"/>
        <v>197.8</v>
      </c>
      <c r="M34" s="73">
        <f t="shared" si="7"/>
        <v>150.80000000000001</v>
      </c>
      <c r="N34" s="73">
        <f t="shared" si="8"/>
        <v>169.8</v>
      </c>
      <c r="O34" s="73">
        <f t="shared" si="9"/>
        <v>705.2</v>
      </c>
    </row>
    <row r="35" spans="1:15" x14ac:dyDescent="0.25">
      <c r="A35" s="2">
        <f>'5 aralık'!B10</f>
        <v>3</v>
      </c>
      <c r="B35" s="51" t="str">
        <f>[1]SKORLAR!C12</f>
        <v>Timur Özhan</v>
      </c>
      <c r="C35" s="1">
        <f>'5 aralık'!F11</f>
        <v>187</v>
      </c>
      <c r="D35" s="1">
        <f>'5 aralık'!G11</f>
        <v>148</v>
      </c>
      <c r="E35" s="1">
        <f>'5 aralık'!J43</f>
        <v>132</v>
      </c>
      <c r="F35" s="103">
        <f>'5 aralık'!K43</f>
        <v>165</v>
      </c>
      <c r="G35" s="109"/>
      <c r="H35" s="117">
        <f t="shared" si="12"/>
        <v>158</v>
      </c>
      <c r="I35" s="100">
        <f t="shared" si="13"/>
        <v>25.6</v>
      </c>
      <c r="J35" s="111"/>
      <c r="K35" s="73">
        <f t="shared" si="5"/>
        <v>212.6</v>
      </c>
      <c r="L35" s="73">
        <f t="shared" si="6"/>
        <v>173.6</v>
      </c>
      <c r="M35" s="73">
        <f t="shared" si="7"/>
        <v>157.6</v>
      </c>
      <c r="N35" s="73">
        <f t="shared" si="8"/>
        <v>190.6</v>
      </c>
      <c r="O35" s="73">
        <f t="shared" si="9"/>
        <v>734.4</v>
      </c>
    </row>
    <row r="36" spans="1:15" x14ac:dyDescent="0.25">
      <c r="A36" s="2">
        <f>A35</f>
        <v>3</v>
      </c>
      <c r="B36" s="51" t="str">
        <f>[1]SKORLAR!C20</f>
        <v>Tugay Isdaş</v>
      </c>
      <c r="C36" s="1">
        <f>'5 aralık'!F20</f>
        <v>162</v>
      </c>
      <c r="D36" s="1">
        <f>'5 aralık'!G20</f>
        <v>138</v>
      </c>
      <c r="E36" s="1">
        <f>'5 aralık'!F68</f>
        <v>160</v>
      </c>
      <c r="F36" s="103">
        <f>'5 aralık'!G68</f>
        <v>174</v>
      </c>
      <c r="G36" s="109"/>
      <c r="H36" s="117">
        <f t="shared" si="12"/>
        <v>158.5</v>
      </c>
      <c r="I36" s="100">
        <f t="shared" si="13"/>
        <v>25.2</v>
      </c>
      <c r="J36" s="111"/>
      <c r="K36" s="73">
        <f t="shared" si="5"/>
        <v>187.2</v>
      </c>
      <c r="L36" s="73">
        <f t="shared" si="6"/>
        <v>163.19999999999999</v>
      </c>
      <c r="M36" s="73">
        <f t="shared" si="7"/>
        <v>185.2</v>
      </c>
      <c r="N36" s="73">
        <f t="shared" si="8"/>
        <v>199.2</v>
      </c>
      <c r="O36" s="73">
        <f t="shared" si="9"/>
        <v>734.8</v>
      </c>
    </row>
    <row r="37" spans="1:15" x14ac:dyDescent="0.25">
      <c r="A37" s="2">
        <f>'5 aralık'!B18</f>
        <v>5</v>
      </c>
      <c r="B37" s="51" t="str">
        <f>[1]SKORLAR!C19</f>
        <v>Tunay Isdaş</v>
      </c>
      <c r="C37" s="1">
        <f>'5 aralık'!F19</f>
        <v>200</v>
      </c>
      <c r="D37" s="1">
        <f>'5 aralık'!G19</f>
        <v>200</v>
      </c>
      <c r="E37" s="1">
        <f>'5 aralık'!F67</f>
        <v>145</v>
      </c>
      <c r="F37" s="103">
        <f>'5 aralık'!G67</f>
        <v>228</v>
      </c>
      <c r="G37" s="109"/>
      <c r="H37" s="117">
        <f t="shared" si="12"/>
        <v>193.25</v>
      </c>
      <c r="I37" s="100">
        <v>0</v>
      </c>
      <c r="J37" s="111"/>
      <c r="K37" s="73">
        <f t="shared" si="5"/>
        <v>200</v>
      </c>
      <c r="L37" s="73">
        <f t="shared" si="6"/>
        <v>200</v>
      </c>
      <c r="M37" s="73">
        <f t="shared" si="7"/>
        <v>145</v>
      </c>
      <c r="N37" s="73">
        <f t="shared" si="8"/>
        <v>228</v>
      </c>
      <c r="O37" s="73">
        <f t="shared" si="9"/>
        <v>773</v>
      </c>
    </row>
    <row r="38" spans="1:15" x14ac:dyDescent="0.25">
      <c r="A38" s="2">
        <f>'5 aralık'!M26</f>
        <v>8</v>
      </c>
      <c r="B38" s="51" t="str">
        <f>[1]SKORLAR!C28</f>
        <v>Yafes benli</v>
      </c>
      <c r="C38" s="1">
        <f>'5 aralık'!J26</f>
        <v>107</v>
      </c>
      <c r="D38" s="1">
        <f>'5 aralık'!K26</f>
        <v>105</v>
      </c>
      <c r="E38" s="1">
        <f>'5 aralık'!F74</f>
        <v>94</v>
      </c>
      <c r="F38" s="103">
        <f>'5 aralık'!G74</f>
        <v>109</v>
      </c>
      <c r="G38" s="109"/>
      <c r="H38" s="117">
        <f t="shared" si="12"/>
        <v>103.75</v>
      </c>
      <c r="I38" s="100">
        <f>(190-H38)*80/100</f>
        <v>69</v>
      </c>
      <c r="J38" s="111"/>
      <c r="K38" s="73">
        <f t="shared" si="5"/>
        <v>176</v>
      </c>
      <c r="L38" s="73">
        <f t="shared" si="6"/>
        <v>174</v>
      </c>
      <c r="M38" s="73">
        <f t="shared" si="7"/>
        <v>163</v>
      </c>
      <c r="N38" s="73">
        <f t="shared" si="8"/>
        <v>178</v>
      </c>
      <c r="O38" s="73">
        <f t="shared" si="9"/>
        <v>691</v>
      </c>
    </row>
    <row r="39" spans="1:15" ht="15.75" thickBot="1" x14ac:dyDescent="0.3">
      <c r="A39" s="2">
        <f>A38</f>
        <v>8</v>
      </c>
      <c r="B39" s="51" t="str">
        <f>[1]SKORLAR!C17</f>
        <v>Yakup</v>
      </c>
      <c r="C39" s="1">
        <f>'5 aralık'!J13</f>
        <v>0</v>
      </c>
      <c r="D39" s="1">
        <f>'5 aralık'!K13</f>
        <v>170</v>
      </c>
      <c r="E39" s="1">
        <f>'5 aralık'!J77</f>
        <v>152</v>
      </c>
      <c r="F39" s="103">
        <f>'5 aralık'!K77</f>
        <v>138</v>
      </c>
      <c r="G39" s="110"/>
      <c r="H39" s="117">
        <f>SUM(C39:F39)/3</f>
        <v>153.33333333333334</v>
      </c>
      <c r="I39" s="100">
        <f>(190-H39)*80/100</f>
        <v>29.333333333333325</v>
      </c>
      <c r="J39" s="112"/>
      <c r="K39" s="73"/>
      <c r="L39" s="73">
        <f t="shared" si="6"/>
        <v>199.33333333333331</v>
      </c>
      <c r="M39" s="73">
        <f t="shared" si="7"/>
        <v>181.33333333333331</v>
      </c>
      <c r="N39" s="73">
        <f t="shared" si="8"/>
        <v>167.33333333333331</v>
      </c>
      <c r="O39" s="73">
        <f t="shared" si="9"/>
        <v>548</v>
      </c>
    </row>
    <row r="40" spans="1:15" x14ac:dyDescent="0.25">
      <c r="A40" s="97"/>
      <c r="B40" s="98"/>
      <c r="C40" s="94"/>
      <c r="D40" s="94"/>
      <c r="E40" s="94"/>
      <c r="F40" s="94"/>
      <c r="H40" s="118"/>
      <c r="I40" s="99"/>
    </row>
    <row r="41" spans="1:15" x14ac:dyDescent="0.25">
      <c r="A41" s="97"/>
      <c r="B41" s="98"/>
      <c r="C41" s="94"/>
      <c r="D41" s="94"/>
      <c r="E41" s="94"/>
      <c r="F41" s="94"/>
      <c r="H41" s="118"/>
      <c r="I41" s="99"/>
    </row>
    <row r="42" spans="1:15" x14ac:dyDescent="0.25">
      <c r="A42" s="97"/>
      <c r="B42" s="98"/>
      <c r="C42" s="94"/>
      <c r="D42" s="94"/>
      <c r="E42" s="94"/>
      <c r="F42" s="94"/>
      <c r="H42" s="118"/>
      <c r="I42" s="99"/>
    </row>
    <row r="43" spans="1:15" x14ac:dyDescent="0.25">
      <c r="A43" s="97"/>
      <c r="B43" s="98"/>
      <c r="C43" s="94"/>
      <c r="D43" s="94"/>
      <c r="E43" s="94"/>
      <c r="F43" s="94"/>
      <c r="H43" s="118"/>
      <c r="I43" s="99"/>
    </row>
  </sheetData>
  <sheetProtection selectLockedCells="1" selectUnlockedCells="1"/>
  <pageMargins left="0.7" right="0.7" top="0.75" bottom="0.75" header="0.3" footer="0.3"/>
  <pageSetup paperSize="9" scale="76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D88F-0383-42E9-B09E-BA1E2A4E7272}">
  <sheetPr>
    <pageSetUpPr fitToPage="1"/>
  </sheetPr>
  <dimension ref="A1:M12"/>
  <sheetViews>
    <sheetView workbookViewId="0">
      <selection activeCell="D15" sqref="D15"/>
    </sheetView>
  </sheetViews>
  <sheetFormatPr defaultRowHeight="15" x14ac:dyDescent="0.25"/>
  <cols>
    <col min="1" max="1" width="8.42578125" style="3" customWidth="1"/>
    <col min="2" max="2" width="23.7109375" customWidth="1"/>
    <col min="3" max="3" width="8.85546875" style="3" customWidth="1"/>
    <col min="4" max="4" width="9.140625" style="3" customWidth="1"/>
    <col min="5" max="5" width="10.85546875" style="3" customWidth="1"/>
    <col min="12" max="12" width="9.42578125" customWidth="1"/>
    <col min="13" max="13" width="12" customWidth="1"/>
  </cols>
  <sheetData>
    <row r="1" spans="1:13" ht="15.75" thickBot="1" x14ac:dyDescent="0.3">
      <c r="A1" s="83">
        <f>[2]SIRALAMA!A1</f>
        <v>0</v>
      </c>
      <c r="B1" s="84">
        <f>[2]SIRALAMA!B1</f>
        <v>0</v>
      </c>
      <c r="C1" s="55" t="str">
        <f>[2]SIRALAMA!C1</f>
        <v>1.HAFTA</v>
      </c>
      <c r="D1" s="55" t="str">
        <f>[2]SIRALAMA!D1</f>
        <v>1.HAFTA</v>
      </c>
      <c r="E1" s="55" t="str">
        <f>[2]SIRALAMA!E1</f>
        <v>2.HAFTA</v>
      </c>
      <c r="F1" s="55" t="str">
        <f>[2]SIRALAMA!F1</f>
        <v>2.HAFTA</v>
      </c>
      <c r="G1" s="125" t="str">
        <f>[2]SIRALAMA!G1</f>
        <v>3.HAFTA</v>
      </c>
      <c r="H1" s="55" t="str">
        <f>[2]SIRALAMA!H1</f>
        <v>3.HAFTA</v>
      </c>
      <c r="I1" s="125" t="str">
        <f>[2]SIRALAMA!I1</f>
        <v>4.HAFTA</v>
      </c>
      <c r="J1" s="55" t="str">
        <f>[2]SIRALAMA!J1</f>
        <v>4.HAFTA</v>
      </c>
      <c r="K1" s="55" t="str">
        <f>[2]SIRALAMA!K1</f>
        <v>5.HAFTA</v>
      </c>
      <c r="L1" s="82">
        <f>[2]SIRALAMA!L1</f>
        <v>0</v>
      </c>
      <c r="M1" s="135">
        <f>[2]SIRALAMA!M1</f>
        <v>0</v>
      </c>
    </row>
    <row r="2" spans="1:13" ht="21.75" thickBot="1" x14ac:dyDescent="0.4">
      <c r="A2" s="55" t="str">
        <f>[2]SIRALAMA!A2</f>
        <v>TAK.NO</v>
      </c>
      <c r="B2" s="54" t="str">
        <f>[2]SIRALAMA!B2</f>
        <v>TAKIM ADI</v>
      </c>
      <c r="C2" s="128" t="str">
        <f>[2]SIRALAMA!C2</f>
        <v>1.MAÇ</v>
      </c>
      <c r="D2" s="128" t="str">
        <f>[2]SIRALAMA!D2</f>
        <v>2.MAÇ</v>
      </c>
      <c r="E2" s="128" t="str">
        <f>[2]SIRALAMA!E2</f>
        <v>1.MAÇ</v>
      </c>
      <c r="F2" s="128" t="str">
        <f>[2]SIRALAMA!F2</f>
        <v>2.MAÇ</v>
      </c>
      <c r="G2" s="128" t="str">
        <f>[2]SIRALAMA!G2</f>
        <v>1.MAÇ</v>
      </c>
      <c r="H2" s="128" t="str">
        <f>[2]SIRALAMA!H2</f>
        <v>2.MAÇ</v>
      </c>
      <c r="I2" s="128" t="str">
        <f>[2]SIRALAMA!I2</f>
        <v>1.MAÇ</v>
      </c>
      <c r="J2" s="128" t="str">
        <f>[2]SIRALAMA!J2</f>
        <v>2.MAÇ</v>
      </c>
      <c r="K2" s="128" t="str">
        <f>[2]SIRALAMA!K2</f>
        <v>1.MAÇ</v>
      </c>
      <c r="L2" s="61" t="str">
        <f>[2]SIRALAMA!L2</f>
        <v>TOPLAM</v>
      </c>
      <c r="M2" s="62" t="str">
        <f>[2]SIRALAMA!M2</f>
        <v>PİN TOPLAMI</v>
      </c>
    </row>
    <row r="3" spans="1:13" x14ac:dyDescent="0.25">
      <c r="A3" s="85" t="str">
        <f>[2]SIRALAMA!A3</f>
        <v>1</v>
      </c>
      <c r="B3" s="81" t="str">
        <f>[2]SIRALAMA!B3</f>
        <v>O SPAREİ ALAYDIK EYİYDİ</v>
      </c>
      <c r="C3" s="9">
        <f>[2]SIRALAMA!C3</f>
        <v>2</v>
      </c>
      <c r="D3" s="9">
        <f>[2]SIRALAMA!D3</f>
        <v>3</v>
      </c>
      <c r="E3" s="9">
        <f>[2]SIRALAMA!E3</f>
        <v>2</v>
      </c>
      <c r="F3" s="9">
        <f>[2]SIRALAMA!F3</f>
        <v>2</v>
      </c>
      <c r="G3" s="9">
        <f>[2]SIRALAMA!G3</f>
        <v>2</v>
      </c>
      <c r="H3" s="9">
        <f>[2]SIRALAMA!H3</f>
        <v>3</v>
      </c>
      <c r="I3" s="9">
        <f>[2]SIRALAMA!I3</f>
        <v>3</v>
      </c>
      <c r="J3" s="9">
        <f>[2]SIRALAMA!J3</f>
        <v>3</v>
      </c>
      <c r="K3" s="9">
        <f>[2]SIRALAMA!K3</f>
        <v>3</v>
      </c>
      <c r="L3" s="129">
        <f>[2]SIRALAMA!L3</f>
        <v>23</v>
      </c>
      <c r="M3" s="134">
        <f>[2]SIRALAMA!M3</f>
        <v>4625.4000000000005</v>
      </c>
    </row>
    <row r="4" spans="1:13" x14ac:dyDescent="0.25">
      <c r="A4" s="20" t="str">
        <f>[2]SIRALAMA!A4</f>
        <v>2</v>
      </c>
      <c r="B4" s="56" t="str">
        <f>[2]SIRALAMA!B4</f>
        <v>ÇOK PİS YENERİZ</v>
      </c>
      <c r="C4" s="2">
        <f>[2]SIRALAMA!C4</f>
        <v>3</v>
      </c>
      <c r="D4" s="2">
        <f>[2]SIRALAMA!D4</f>
        <v>3</v>
      </c>
      <c r="E4" s="2">
        <f>[2]SIRALAMA!E4</f>
        <v>2</v>
      </c>
      <c r="F4" s="2">
        <f>[2]SIRALAMA!F4</f>
        <v>3</v>
      </c>
      <c r="G4" s="2">
        <f>[2]SIRALAMA!G4</f>
        <v>1</v>
      </c>
      <c r="H4" s="2">
        <f>[2]SIRALAMA!H4</f>
        <v>2</v>
      </c>
      <c r="I4" s="9">
        <f>[2]SIRALAMA!I4</f>
        <v>1</v>
      </c>
      <c r="J4" s="9">
        <f>[2]SIRALAMA!J4</f>
        <v>3</v>
      </c>
      <c r="K4" s="9">
        <f>[2]SIRALAMA!K4</f>
        <v>0</v>
      </c>
      <c r="L4" s="129">
        <f>[2]SIRALAMA!L4</f>
        <v>18</v>
      </c>
      <c r="M4" s="130">
        <f>[2]SIRALAMA!M4</f>
        <v>4408.5999999999995</v>
      </c>
    </row>
    <row r="5" spans="1:13" x14ac:dyDescent="0.25">
      <c r="A5" s="20" t="str">
        <f>[2]SIRALAMA!A5</f>
        <v>3</v>
      </c>
      <c r="B5" s="56" t="str">
        <f>[2]SIRALAMA!B5</f>
        <v>BOWLİNG YILDIZLARI</v>
      </c>
      <c r="C5" s="2">
        <f>[2]SIRALAMA!C5</f>
        <v>2</v>
      </c>
      <c r="D5" s="2">
        <f>[2]SIRALAMA!D5</f>
        <v>3</v>
      </c>
      <c r="E5" s="2">
        <f>[2]SIRALAMA!E5</f>
        <v>1</v>
      </c>
      <c r="F5" s="2">
        <f>[2]SIRALAMA!F5</f>
        <v>3</v>
      </c>
      <c r="G5" s="2">
        <f>[2]SIRALAMA!G5</f>
        <v>3</v>
      </c>
      <c r="H5" s="2">
        <f>[2]SIRALAMA!H5</f>
        <v>0</v>
      </c>
      <c r="I5" s="9">
        <f>[2]SIRALAMA!I5</f>
        <v>3</v>
      </c>
      <c r="J5" s="9">
        <f>[2]SIRALAMA!J5</f>
        <v>1</v>
      </c>
      <c r="K5" s="9">
        <f>[2]SIRALAMA!K5</f>
        <v>0</v>
      </c>
      <c r="L5" s="129">
        <f>[2]SIRALAMA!L5</f>
        <v>16</v>
      </c>
      <c r="M5" s="130">
        <f>[2]SIRALAMA!M5</f>
        <v>4448</v>
      </c>
    </row>
    <row r="6" spans="1:13" x14ac:dyDescent="0.25">
      <c r="A6" s="20" t="str">
        <f>[2]SIRALAMA!A6</f>
        <v>4</v>
      </c>
      <c r="B6" s="56" t="str">
        <f>[2]SIRALAMA!B6</f>
        <v>GOONERS</v>
      </c>
      <c r="C6" s="2">
        <f>[2]SIRALAMA!C6</f>
        <v>3</v>
      </c>
      <c r="D6" s="2">
        <f>[2]SIRALAMA!D6</f>
        <v>0</v>
      </c>
      <c r="E6" s="2">
        <f>[2]SIRALAMA!E6</f>
        <v>1</v>
      </c>
      <c r="F6" s="2">
        <f>[2]SIRALAMA!F6</f>
        <v>2</v>
      </c>
      <c r="G6" s="2">
        <f>[2]SIRALAMA!G6</f>
        <v>3</v>
      </c>
      <c r="H6" s="2">
        <f>[2]SIRALAMA!H6</f>
        <v>1</v>
      </c>
      <c r="I6" s="9">
        <f>[2]SIRALAMA!I6</f>
        <v>3</v>
      </c>
      <c r="J6" s="9">
        <f>[2]SIRALAMA!J6</f>
        <v>2</v>
      </c>
      <c r="K6" s="9">
        <f>[2]SIRALAMA!K6</f>
        <v>0</v>
      </c>
      <c r="L6" s="129">
        <f>[2]SIRALAMA!L6</f>
        <v>15</v>
      </c>
      <c r="M6" s="130">
        <f>[2]SIRALAMA!M6</f>
        <v>4326.1999999999989</v>
      </c>
    </row>
    <row r="7" spans="1:13" x14ac:dyDescent="0.25">
      <c r="A7" s="20" t="str">
        <f>[2]SIRALAMA!A7</f>
        <v>5</v>
      </c>
      <c r="B7" s="56" t="str">
        <f>[2]SIRALAMA!B7</f>
        <v>AĞIR TOPLAR</v>
      </c>
      <c r="C7" s="2">
        <f>[2]SIRALAMA!C7</f>
        <v>1</v>
      </c>
      <c r="D7" s="2">
        <f>[2]SIRALAMA!D7</f>
        <v>0</v>
      </c>
      <c r="E7" s="2">
        <f>[2]SIRALAMA!E7</f>
        <v>0.5</v>
      </c>
      <c r="F7" s="2">
        <f>[2]SIRALAMA!F7</f>
        <v>1</v>
      </c>
      <c r="G7" s="2">
        <f>[2]SIRALAMA!G7</f>
        <v>3</v>
      </c>
      <c r="H7" s="2">
        <f>[2]SIRALAMA!H7</f>
        <v>3</v>
      </c>
      <c r="I7" s="9">
        <f>[2]SIRALAMA!I7</f>
        <v>3</v>
      </c>
      <c r="J7" s="9">
        <f>[2]SIRALAMA!J7</f>
        <v>3</v>
      </c>
      <c r="K7" s="9">
        <f>[2]SIRALAMA!K7</f>
        <v>0</v>
      </c>
      <c r="L7" s="129">
        <f>[2]SIRALAMA!L7</f>
        <v>14.5</v>
      </c>
      <c r="M7" s="130">
        <f>[2]SIRALAMA!M7</f>
        <v>4380.2</v>
      </c>
    </row>
    <row r="8" spans="1:13" x14ac:dyDescent="0.25">
      <c r="A8" s="20" t="str">
        <f>[2]SIRALAMA!A8</f>
        <v>6</v>
      </c>
      <c r="B8" s="56" t="str">
        <f>[2]SIRALAMA!B8</f>
        <v>PİNLER HAVAYA</v>
      </c>
      <c r="C8" s="2">
        <f>[2]SIRALAMA!C8</f>
        <v>1</v>
      </c>
      <c r="D8" s="2">
        <f>[2]SIRALAMA!D8</f>
        <v>3</v>
      </c>
      <c r="E8" s="2">
        <f>[2]SIRALAMA!E8</f>
        <v>3</v>
      </c>
      <c r="F8" s="2">
        <f>[2]SIRALAMA!F8</f>
        <v>3</v>
      </c>
      <c r="G8" s="2">
        <f>[2]SIRALAMA!G8</f>
        <v>0</v>
      </c>
      <c r="H8" s="2">
        <f>[2]SIRALAMA!H8</f>
        <v>1</v>
      </c>
      <c r="I8" s="9">
        <f>[2]SIRALAMA!I8</f>
        <v>2</v>
      </c>
      <c r="J8" s="9">
        <f>[2]SIRALAMA!J8</f>
        <v>0</v>
      </c>
      <c r="K8" s="9">
        <f>[2]SIRALAMA!K8</f>
        <v>0</v>
      </c>
      <c r="L8" s="129">
        <f>[2]SIRALAMA!L8</f>
        <v>13</v>
      </c>
      <c r="M8" s="130">
        <f>[2]SIRALAMA!M8</f>
        <v>5147.8761904761914</v>
      </c>
    </row>
    <row r="9" spans="1:13" x14ac:dyDescent="0.25">
      <c r="A9" s="20" t="str">
        <f>[2]SIRALAMA!A9</f>
        <v>7</v>
      </c>
      <c r="B9" s="56" t="str">
        <f>[2]SIRALAMA!B9</f>
        <v>CAKARTA</v>
      </c>
      <c r="C9" s="2">
        <f>[2]SIRALAMA!C9</f>
        <v>0</v>
      </c>
      <c r="D9" s="2">
        <f>[2]SIRALAMA!D9</f>
        <v>3</v>
      </c>
      <c r="E9" s="2">
        <f>[2]SIRALAMA!E9</f>
        <v>2.5</v>
      </c>
      <c r="F9" s="2">
        <f>[2]SIRALAMA!F9</f>
        <v>1</v>
      </c>
      <c r="G9" s="2">
        <f>[2]SIRALAMA!G9</f>
        <v>3</v>
      </c>
      <c r="H9" s="2">
        <f>[2]SIRALAMA!H9</f>
        <v>2</v>
      </c>
      <c r="I9" s="9">
        <f>[2]SIRALAMA!I9</f>
        <v>0</v>
      </c>
      <c r="J9" s="9">
        <f>[2]SIRALAMA!J9</f>
        <v>0</v>
      </c>
      <c r="K9" s="9">
        <f>[2]SIRALAMA!K9</f>
        <v>0</v>
      </c>
      <c r="L9" s="129">
        <f>[2]SIRALAMA!L9</f>
        <v>11.5</v>
      </c>
      <c r="M9" s="130">
        <f>[2]SIRALAMA!M9</f>
        <v>4351.1999999999989</v>
      </c>
    </row>
    <row r="10" spans="1:13" x14ac:dyDescent="0.25">
      <c r="A10" s="20" t="str">
        <f>[2]SIRALAMA!A10</f>
        <v>8</v>
      </c>
      <c r="B10" s="6" t="str">
        <f>[2]SIRALAMA!B10</f>
        <v>FALSOCULAR</v>
      </c>
      <c r="C10" s="2">
        <f>[2]SIRALAMA!C10</f>
        <v>2.5</v>
      </c>
      <c r="D10" s="2">
        <f>[2]SIRALAMA!D10</f>
        <v>0</v>
      </c>
      <c r="E10" s="2">
        <f>[2]SIRALAMA!E10</f>
        <v>1</v>
      </c>
      <c r="F10" s="2">
        <f>[2]SIRALAMA!F10</f>
        <v>0</v>
      </c>
      <c r="G10" s="2">
        <f>[2]SIRALAMA!G10</f>
        <v>0</v>
      </c>
      <c r="H10" s="2">
        <f>[2]SIRALAMA!H10</f>
        <v>0</v>
      </c>
      <c r="I10" s="9">
        <f>[2]SIRALAMA!I10</f>
        <v>0</v>
      </c>
      <c r="J10" s="9">
        <f>[2]SIRALAMA!J10</f>
        <v>3</v>
      </c>
      <c r="K10" s="9">
        <f>[2]SIRALAMA!K10</f>
        <v>0</v>
      </c>
      <c r="L10" s="129">
        <f>[2]SIRALAMA!L10</f>
        <v>6.5</v>
      </c>
      <c r="M10" s="130">
        <f>[2]SIRALAMA!M10</f>
        <v>4769.1333333333314</v>
      </c>
    </row>
    <row r="11" spans="1:13" x14ac:dyDescent="0.25">
      <c r="A11" s="20" t="str">
        <f>[2]SIRALAMA!A11</f>
        <v>9</v>
      </c>
      <c r="B11" s="56" t="str">
        <f>[2]SIRALAMA!B11</f>
        <v>MAYE</v>
      </c>
      <c r="C11" s="2">
        <f>[2]SIRALAMA!C11</f>
        <v>0.5</v>
      </c>
      <c r="D11" s="2">
        <f>[2]SIRALAMA!D11</f>
        <v>0</v>
      </c>
      <c r="E11" s="2">
        <f>[2]SIRALAMA!E11</f>
        <v>2</v>
      </c>
      <c r="F11" s="2">
        <f>[2]SIRALAMA!F11</f>
        <v>0</v>
      </c>
      <c r="G11" s="2">
        <f>[2]SIRALAMA!G11</f>
        <v>0</v>
      </c>
      <c r="H11" s="2">
        <f>[2]SIRALAMA!H11</f>
        <v>3</v>
      </c>
      <c r="I11" s="9">
        <f>[2]SIRALAMA!I11</f>
        <v>0</v>
      </c>
      <c r="J11" s="9">
        <f>[2]SIRALAMA!J11</f>
        <v>0</v>
      </c>
      <c r="K11" s="9">
        <f>[2]SIRALAMA!K11</f>
        <v>0</v>
      </c>
      <c r="L11" s="129">
        <f>[2]SIRALAMA!L11</f>
        <v>5.5</v>
      </c>
      <c r="M11" s="130">
        <f>[2]SIRALAMA!M11</f>
        <v>4165</v>
      </c>
    </row>
    <row r="12" spans="1:13" ht="15.75" thickBot="1" x14ac:dyDescent="0.3">
      <c r="A12" s="86" t="str">
        <f>[2]SIRALAMA!A12</f>
        <v>10</v>
      </c>
      <c r="B12" s="87" t="str">
        <f>[2]SIRALAMA!B12</f>
        <v>İSDAŞLAR</v>
      </c>
      <c r="C12" s="21">
        <f>[2]SIRALAMA!C12</f>
        <v>0</v>
      </c>
      <c r="D12" s="21">
        <f>[2]SIRALAMA!D12</f>
        <v>0</v>
      </c>
      <c r="E12" s="21">
        <f>[2]SIRALAMA!E12</f>
        <v>0</v>
      </c>
      <c r="F12" s="21">
        <f>[2]SIRALAMA!F12</f>
        <v>0</v>
      </c>
      <c r="G12" s="21">
        <f>[2]SIRALAMA!G12</f>
        <v>0</v>
      </c>
      <c r="H12" s="21">
        <f>[2]SIRALAMA!H12</f>
        <v>0</v>
      </c>
      <c r="I12" s="131">
        <f>[2]SIRALAMA!I12</f>
        <v>0</v>
      </c>
      <c r="J12" s="131">
        <f>[2]SIRALAMA!J12</f>
        <v>0</v>
      </c>
      <c r="K12" s="131">
        <f>[2]SIRALAMA!K12</f>
        <v>0</v>
      </c>
      <c r="L12" s="132">
        <f>[2]SIRALAMA!L12</f>
        <v>0</v>
      </c>
      <c r="M12" s="133">
        <f>[2]SIRALAMA!M12</f>
        <v>0</v>
      </c>
    </row>
  </sheetData>
  <pageMargins left="0.7" right="0.7" top="0.75" bottom="0.75" header="0.3" footer="0.3"/>
  <pageSetup paperSize="9" scale="9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9B00B-E7EC-4B33-BBB0-B5EBD3AD0E3C}">
  <dimension ref="A1:O39"/>
  <sheetViews>
    <sheetView topLeftCell="A4" workbookViewId="0">
      <selection activeCell="T14" sqref="T14"/>
    </sheetView>
  </sheetViews>
  <sheetFormatPr defaultRowHeight="15" x14ac:dyDescent="0.25"/>
  <cols>
    <col min="1" max="1" width="6.5703125" customWidth="1"/>
    <col min="2" max="2" width="26.5703125" customWidth="1"/>
    <col min="7" max="7" width="1.140625" customWidth="1"/>
    <col min="10" max="10" width="1.42578125" customWidth="1"/>
  </cols>
  <sheetData>
    <row r="1" spans="1:15" ht="15.75" thickBot="1" x14ac:dyDescent="0.3">
      <c r="A1" s="3" t="s">
        <v>47</v>
      </c>
      <c r="B1" s="49"/>
      <c r="D1" s="120" t="s">
        <v>74</v>
      </c>
      <c r="H1" s="114" t="s">
        <v>73</v>
      </c>
      <c r="I1" s="47" t="s">
        <v>73</v>
      </c>
      <c r="L1" s="63" t="s">
        <v>69</v>
      </c>
      <c r="M1" s="113"/>
    </row>
    <row r="2" spans="1:15" x14ac:dyDescent="0.25">
      <c r="A2" s="2"/>
      <c r="B2" s="51"/>
      <c r="C2" s="1"/>
      <c r="D2" s="1"/>
      <c r="E2" s="1"/>
      <c r="F2" s="103"/>
      <c r="G2" s="107"/>
      <c r="H2" s="115"/>
      <c r="I2" s="100"/>
      <c r="J2" s="102"/>
    </row>
    <row r="3" spans="1:15" x14ac:dyDescent="0.25">
      <c r="A3" s="9" t="s">
        <v>48</v>
      </c>
      <c r="B3" s="96" t="s">
        <v>36</v>
      </c>
      <c r="C3" s="36" t="s">
        <v>37</v>
      </c>
      <c r="D3" s="36" t="s">
        <v>38</v>
      </c>
      <c r="E3" s="36" t="s">
        <v>39</v>
      </c>
      <c r="F3" s="104" t="s">
        <v>40</v>
      </c>
      <c r="G3" s="108"/>
      <c r="H3" s="116" t="s">
        <v>55</v>
      </c>
      <c r="I3" s="101" t="s">
        <v>46</v>
      </c>
      <c r="J3" s="111"/>
      <c r="K3" s="1" t="str">
        <f t="shared" ref="K3:N3" si="0">C3</f>
        <v>1.OYUN</v>
      </c>
      <c r="L3" s="1" t="str">
        <f t="shared" si="0"/>
        <v>2.OYUN</v>
      </c>
      <c r="M3" s="1" t="str">
        <f t="shared" si="0"/>
        <v>3.OYUN</v>
      </c>
      <c r="N3" s="1" t="str">
        <f t="shared" si="0"/>
        <v>4.OYUN</v>
      </c>
      <c r="O3" s="5" t="s">
        <v>41</v>
      </c>
    </row>
    <row r="4" spans="1:15" x14ac:dyDescent="0.25">
      <c r="A4" s="2">
        <f>'5 aralık'!M26</f>
        <v>8</v>
      </c>
      <c r="B4" s="50" t="str">
        <f>'[2]SKORLAMA '!C3</f>
        <v>Ömür</v>
      </c>
      <c r="C4" s="72">
        <f>'[2]SKORLAMA '!H3</f>
        <v>113</v>
      </c>
      <c r="D4" s="72">
        <f>'[2]SKORLAMA '!I3</f>
        <v>131</v>
      </c>
      <c r="E4" s="72">
        <f>'[2]SKORLAMA '!J3</f>
        <v>136</v>
      </c>
      <c r="F4" s="119">
        <f>'[2]SKORLAMA '!K3</f>
        <v>170</v>
      </c>
      <c r="G4" s="109"/>
      <c r="H4" s="117">
        <f t="shared" ref="H4:H10" si="1">SUM(C4:F4)/4</f>
        <v>137.5</v>
      </c>
      <c r="I4" s="100">
        <f>'[2]SKORLAMA '!AB3</f>
        <v>45.066666666666677</v>
      </c>
      <c r="J4" s="111"/>
      <c r="K4" s="73">
        <f t="shared" ref="K4:K10" si="2">C4+I4</f>
        <v>158.06666666666666</v>
      </c>
      <c r="L4" s="73">
        <f t="shared" ref="L4:L10" si="3">D4+I4</f>
        <v>176.06666666666666</v>
      </c>
      <c r="M4" s="73">
        <f t="shared" ref="M4:M10" si="4">E4+I4</f>
        <v>181.06666666666666</v>
      </c>
      <c r="N4" s="73">
        <f t="shared" ref="N4:N10" si="5">F4+I4</f>
        <v>215.06666666666666</v>
      </c>
      <c r="O4" s="76">
        <f t="shared" ref="O4:O39" si="6">SUM(K4:N4)</f>
        <v>730.26666666666665</v>
      </c>
    </row>
    <row r="5" spans="1:15" x14ac:dyDescent="0.25">
      <c r="A5" s="2">
        <f>'5 aralık'!B34</f>
        <v>9</v>
      </c>
      <c r="B5" s="50" t="str">
        <f>'[2]SKORLAMA '!C4</f>
        <v>Nusret İspir</v>
      </c>
      <c r="C5" s="72">
        <f>'[2]SKORLAMA '!H4</f>
        <v>152</v>
      </c>
      <c r="D5" s="72">
        <f>'[2]SKORLAMA '!I4</f>
        <v>209</v>
      </c>
      <c r="E5" s="72">
        <f>'[2]SKORLAMA '!J4</f>
        <v>159</v>
      </c>
      <c r="F5" s="119">
        <f>'[2]SKORLAMA '!K4</f>
        <v>118</v>
      </c>
      <c r="G5" s="109"/>
      <c r="H5" s="117">
        <f t="shared" si="1"/>
        <v>159.5</v>
      </c>
      <c r="I5" s="100">
        <f>'[2]SKORLAMA '!AB4</f>
        <v>26.2</v>
      </c>
      <c r="J5" s="111"/>
      <c r="K5" s="73">
        <f t="shared" si="2"/>
        <v>178.2</v>
      </c>
      <c r="L5" s="73">
        <f t="shared" si="3"/>
        <v>235.2</v>
      </c>
      <c r="M5" s="73">
        <f t="shared" si="4"/>
        <v>185.2</v>
      </c>
      <c r="N5" s="73">
        <f t="shared" si="5"/>
        <v>144.19999999999999</v>
      </c>
      <c r="O5" s="76">
        <f t="shared" si="6"/>
        <v>742.8</v>
      </c>
    </row>
    <row r="6" spans="1:15" x14ac:dyDescent="0.25">
      <c r="A6" s="2">
        <f>'5 aralık'!M18</f>
        <v>6</v>
      </c>
      <c r="B6" s="50" t="str">
        <f>'[2]SKORLAMA '!C5</f>
        <v>Ogün Paşaoğlu</v>
      </c>
      <c r="C6" s="72">
        <f>'[2]SKORLAMA '!H5</f>
        <v>150</v>
      </c>
      <c r="D6" s="72">
        <f>'[2]SKORLAMA '!I5</f>
        <v>159</v>
      </c>
      <c r="E6" s="72">
        <f>'[2]SKORLAMA '!J5</f>
        <v>161</v>
      </c>
      <c r="F6" s="119">
        <f>'[2]SKORLAMA '!K5</f>
        <v>181</v>
      </c>
      <c r="G6" s="109"/>
      <c r="H6" s="117">
        <f t="shared" si="1"/>
        <v>162.75</v>
      </c>
      <c r="I6" s="100">
        <f>'[2]SKORLAMA '!AB5</f>
        <v>19.266666666666673</v>
      </c>
      <c r="J6" s="111"/>
      <c r="K6" s="73">
        <f t="shared" si="2"/>
        <v>169.26666666666668</v>
      </c>
      <c r="L6" s="73">
        <f t="shared" si="3"/>
        <v>178.26666666666668</v>
      </c>
      <c r="M6" s="73">
        <f t="shared" si="4"/>
        <v>180.26666666666668</v>
      </c>
      <c r="N6" s="73">
        <f t="shared" si="5"/>
        <v>200.26666666666668</v>
      </c>
      <c r="O6" s="76">
        <f t="shared" si="6"/>
        <v>728.06666666666672</v>
      </c>
    </row>
    <row r="7" spans="1:15" x14ac:dyDescent="0.25">
      <c r="A7" s="2">
        <f>'5 aralık'!B26</f>
        <v>7</v>
      </c>
      <c r="B7" s="50" t="str">
        <f>'[2]SKORLAMA '!C6</f>
        <v>Osman Aydın</v>
      </c>
      <c r="C7" s="73">
        <f>'[2]SKORLAMA '!H6</f>
        <v>0</v>
      </c>
      <c r="D7" s="73">
        <f>'[2]SKORLAMA '!I6</f>
        <v>0</v>
      </c>
      <c r="E7" s="73">
        <f>'[2]SKORLAMA '!J6</f>
        <v>0</v>
      </c>
      <c r="F7" s="106">
        <f>'[2]SKORLAMA '!K6</f>
        <v>0</v>
      </c>
      <c r="G7" s="109"/>
      <c r="H7" s="117">
        <f t="shared" si="1"/>
        <v>0</v>
      </c>
      <c r="I7" s="100">
        <f>'[2]SKORLAMA '!AB6</f>
        <v>0</v>
      </c>
      <c r="J7" s="111"/>
      <c r="K7" s="73">
        <f t="shared" si="2"/>
        <v>0</v>
      </c>
      <c r="L7" s="73">
        <f t="shared" si="3"/>
        <v>0</v>
      </c>
      <c r="M7" s="73">
        <f t="shared" si="4"/>
        <v>0</v>
      </c>
      <c r="N7" s="73">
        <f t="shared" si="5"/>
        <v>0</v>
      </c>
      <c r="O7" s="76">
        <f t="shared" si="6"/>
        <v>0</v>
      </c>
    </row>
    <row r="8" spans="1:15" x14ac:dyDescent="0.25">
      <c r="A8" s="2">
        <v>3</v>
      </c>
      <c r="B8" s="50" t="str">
        <f>'[2]SKORLAMA '!C7</f>
        <v>Gediz Ege</v>
      </c>
      <c r="C8" s="73">
        <f>'[2]SKORLAMA '!H7</f>
        <v>208</v>
      </c>
      <c r="D8" s="73">
        <f>'[2]SKORLAMA '!I7</f>
        <v>205</v>
      </c>
      <c r="E8" s="73">
        <f>'[2]SKORLAMA '!J7</f>
        <v>227</v>
      </c>
      <c r="F8" s="106">
        <f>'[2]SKORLAMA '!K7</f>
        <v>225</v>
      </c>
      <c r="G8" s="109"/>
      <c r="H8" s="117">
        <f t="shared" si="1"/>
        <v>216.25</v>
      </c>
      <c r="I8" s="100">
        <f>'[2]SKORLAMA '!AB7</f>
        <v>0</v>
      </c>
      <c r="J8" s="111"/>
      <c r="K8" s="73">
        <f t="shared" si="2"/>
        <v>208</v>
      </c>
      <c r="L8" s="73">
        <f t="shared" si="3"/>
        <v>205</v>
      </c>
      <c r="M8" s="73">
        <f t="shared" si="4"/>
        <v>227</v>
      </c>
      <c r="N8" s="73">
        <f t="shared" si="5"/>
        <v>225</v>
      </c>
      <c r="O8" s="76">
        <f t="shared" si="6"/>
        <v>865</v>
      </c>
    </row>
    <row r="9" spans="1:15" x14ac:dyDescent="0.25">
      <c r="A9" s="2">
        <f>'5 aralık'!B34</f>
        <v>9</v>
      </c>
      <c r="B9" s="50" t="str">
        <f>'[2]SKORLAMA '!C8</f>
        <v>Öykü Danışık</v>
      </c>
      <c r="C9" s="73">
        <f>'[2]SKORLAMA '!H8</f>
        <v>148</v>
      </c>
      <c r="D9" s="73">
        <f>'[2]SKORLAMA '!I8</f>
        <v>136</v>
      </c>
      <c r="E9" s="73">
        <f>'[2]SKORLAMA '!J8</f>
        <v>137</v>
      </c>
      <c r="F9" s="106">
        <f>'[2]SKORLAMA '!K8</f>
        <v>148</v>
      </c>
      <c r="G9" s="109"/>
      <c r="H9" s="117">
        <f t="shared" si="1"/>
        <v>142.25</v>
      </c>
      <c r="I9" s="100">
        <f>'[2]SKORLAMA '!AB8</f>
        <v>33.6</v>
      </c>
      <c r="J9" s="111"/>
      <c r="K9" s="73">
        <f t="shared" si="2"/>
        <v>181.6</v>
      </c>
      <c r="L9" s="73">
        <f t="shared" si="3"/>
        <v>169.6</v>
      </c>
      <c r="M9" s="73">
        <f t="shared" si="4"/>
        <v>170.6</v>
      </c>
      <c r="N9" s="73">
        <f t="shared" si="5"/>
        <v>181.6</v>
      </c>
      <c r="O9" s="76">
        <f t="shared" si="6"/>
        <v>703.4</v>
      </c>
    </row>
    <row r="10" spans="1:15" x14ac:dyDescent="0.25">
      <c r="A10" s="2">
        <f>A8</f>
        <v>3</v>
      </c>
      <c r="B10" s="50" t="str">
        <f>'[2]SKORLAMA '!C9</f>
        <v>Duygu Gürkan</v>
      </c>
      <c r="C10" s="78">
        <f>'[2]SKORLAMA '!H9</f>
        <v>177</v>
      </c>
      <c r="D10" s="78">
        <f>'[2]SKORLAMA '!I9</f>
        <v>186</v>
      </c>
      <c r="E10" s="73">
        <f>'[2]SKORLAMA '!J9</f>
        <v>197</v>
      </c>
      <c r="F10" s="106">
        <f>'[2]SKORLAMA '!K9</f>
        <v>136</v>
      </c>
      <c r="G10" s="109"/>
      <c r="H10" s="117">
        <f t="shared" si="1"/>
        <v>174</v>
      </c>
      <c r="I10" s="100">
        <f>'[2]SKORLAMA '!AB9</f>
        <v>18.733333333333327</v>
      </c>
      <c r="J10" s="111"/>
      <c r="K10" s="73">
        <f t="shared" si="2"/>
        <v>195.73333333333332</v>
      </c>
      <c r="L10" s="73">
        <f t="shared" si="3"/>
        <v>204.73333333333332</v>
      </c>
      <c r="M10" s="73">
        <f t="shared" si="4"/>
        <v>215.73333333333332</v>
      </c>
      <c r="N10" s="73">
        <f t="shared" si="5"/>
        <v>154.73333333333332</v>
      </c>
      <c r="O10" s="76">
        <f t="shared" si="6"/>
        <v>770.93333333333328</v>
      </c>
    </row>
    <row r="11" spans="1:15" x14ac:dyDescent="0.25">
      <c r="A11" s="2">
        <f>'5 aralık'!M10</f>
        <v>4</v>
      </c>
      <c r="B11" s="51" t="str">
        <f>'[2]SKORLAMA '!C10</f>
        <v>Hakan Danışık</v>
      </c>
      <c r="C11" s="73">
        <f>'[2]SKORLAMA '!H10</f>
        <v>0</v>
      </c>
      <c r="D11" s="73">
        <f>'[2]SKORLAMA '!I10</f>
        <v>0</v>
      </c>
      <c r="E11" s="73">
        <f>'[2]SKORLAMA '!J10</f>
        <v>0</v>
      </c>
      <c r="F11" s="106">
        <f>'[2]SKORLAMA '!K10</f>
        <v>0</v>
      </c>
      <c r="G11" s="109"/>
      <c r="H11" s="117">
        <f>SUM(C11:F11)/2</f>
        <v>0</v>
      </c>
      <c r="I11" s="100">
        <f>'[2]SKORLAMA '!AB10</f>
        <v>24.2</v>
      </c>
      <c r="J11" s="111"/>
      <c r="K11" s="73"/>
      <c r="L11" s="73"/>
      <c r="M11" s="73"/>
      <c r="N11" s="73"/>
      <c r="O11" s="76">
        <f t="shared" si="6"/>
        <v>0</v>
      </c>
    </row>
    <row r="12" spans="1:15" x14ac:dyDescent="0.25">
      <c r="A12" s="2">
        <f>'5 aralık'!$M$26</f>
        <v>8</v>
      </c>
      <c r="B12" s="51" t="str">
        <f>'[2]SKORLAMA '!C11</f>
        <v>Fatih Mehmet Temelli</v>
      </c>
      <c r="C12" s="73">
        <f>'[2]SKORLAMA '!H11</f>
        <v>171</v>
      </c>
      <c r="D12" s="73">
        <f>'[2]SKORLAMA '!I11</f>
        <v>157</v>
      </c>
      <c r="E12" s="73">
        <f>'[2]SKORLAMA '!J11</f>
        <v>152</v>
      </c>
      <c r="F12" s="106">
        <f>'[2]SKORLAMA '!K11</f>
        <v>145</v>
      </c>
      <c r="G12" s="109"/>
      <c r="H12" s="117">
        <f t="shared" ref="H12:H18" si="7">SUM(C12:F12)/4</f>
        <v>156.25</v>
      </c>
      <c r="I12" s="100">
        <f>'[2]SKORLAMA '!AB11</f>
        <v>17</v>
      </c>
      <c r="J12" s="111"/>
      <c r="K12" s="73">
        <f>C12+I12</f>
        <v>188</v>
      </c>
      <c r="L12" s="73">
        <f>D12+I12</f>
        <v>174</v>
      </c>
      <c r="M12" s="73">
        <f>E12+I12</f>
        <v>169</v>
      </c>
      <c r="N12" s="73">
        <f>F12+I12</f>
        <v>162</v>
      </c>
      <c r="O12" s="76">
        <f t="shared" si="6"/>
        <v>693</v>
      </c>
    </row>
    <row r="13" spans="1:15" x14ac:dyDescent="0.25">
      <c r="A13" s="2">
        <f>'5 aralık'!$B$34</f>
        <v>9</v>
      </c>
      <c r="B13" s="51" t="str">
        <f>'[2]SKORLAMA '!C12</f>
        <v>Timur Özhan</v>
      </c>
      <c r="C13" s="73">
        <f>'[2]SKORLAMA '!H12</f>
        <v>168</v>
      </c>
      <c r="D13" s="73">
        <f>'[2]SKORLAMA '!I12</f>
        <v>124</v>
      </c>
      <c r="E13" s="73">
        <f>'[2]SKORLAMA '!J12</f>
        <v>151</v>
      </c>
      <c r="F13" s="106">
        <f>'[2]SKORLAMA '!K12</f>
        <v>175</v>
      </c>
      <c r="G13" s="109"/>
      <c r="H13" s="117">
        <f t="shared" si="7"/>
        <v>154.5</v>
      </c>
      <c r="I13" s="100">
        <f>'[2]SKORLAMA '!AB12</f>
        <v>31.333333333333325</v>
      </c>
      <c r="J13" s="111"/>
      <c r="K13" s="73">
        <f>C13+I13</f>
        <v>199.33333333333331</v>
      </c>
      <c r="L13" s="73">
        <f>D13+I13</f>
        <v>155.33333333333331</v>
      </c>
      <c r="M13" s="73">
        <f>E13+I13</f>
        <v>182.33333333333331</v>
      </c>
      <c r="N13" s="73">
        <f>F13+I13</f>
        <v>206.33333333333331</v>
      </c>
      <c r="O13" s="76">
        <f t="shared" si="6"/>
        <v>743.33333333333326</v>
      </c>
    </row>
    <row r="14" spans="1:15" x14ac:dyDescent="0.25">
      <c r="A14" s="2">
        <f>'5 aralık'!B10</f>
        <v>3</v>
      </c>
      <c r="B14" s="52" t="str">
        <f>'[2]SKORLAMA '!C13</f>
        <v>Burak Kania</v>
      </c>
      <c r="C14" s="73">
        <f>'[2]SKORLAMA '!H13</f>
        <v>214</v>
      </c>
      <c r="D14" s="73">
        <f>'[2]SKORLAMA '!I13</f>
        <v>148</v>
      </c>
      <c r="E14" s="73">
        <f>'[2]SKORLAMA '!J13</f>
        <v>202</v>
      </c>
      <c r="F14" s="106">
        <f>'[2]SKORLAMA '!K13</f>
        <v>201</v>
      </c>
      <c r="G14" s="109"/>
      <c r="H14" s="117">
        <f t="shared" si="7"/>
        <v>191.25</v>
      </c>
      <c r="I14" s="100">
        <f>'[2]SKORLAMA '!AB13</f>
        <v>12.666666666666675</v>
      </c>
      <c r="J14" s="111"/>
      <c r="K14" s="73">
        <f>C14+I14</f>
        <v>226.66666666666669</v>
      </c>
      <c r="L14" s="73">
        <f>D14+I14</f>
        <v>160.66666666666669</v>
      </c>
      <c r="M14" s="73">
        <f>E14+I14</f>
        <v>214.66666666666669</v>
      </c>
      <c r="N14" s="73">
        <f>F14+I14</f>
        <v>213.66666666666669</v>
      </c>
      <c r="O14" s="76">
        <f t="shared" si="6"/>
        <v>815.66666666666674</v>
      </c>
    </row>
    <row r="15" spans="1:15" x14ac:dyDescent="0.25">
      <c r="A15" s="2">
        <f>'5 aralık'!M18</f>
        <v>6</v>
      </c>
      <c r="B15" s="52" t="str">
        <f>'[2]SKORLAMA '!C14</f>
        <v>Metin Er</v>
      </c>
      <c r="C15" s="73">
        <f>'[2]SKORLAMA '!H14</f>
        <v>164</v>
      </c>
      <c r="D15" s="73">
        <f>'[2]SKORLAMA '!I14</f>
        <v>208</v>
      </c>
      <c r="E15" s="73">
        <f>'[2]SKORLAMA '!J14</f>
        <v>195</v>
      </c>
      <c r="F15" s="106">
        <f>'[2]SKORLAMA '!K14</f>
        <v>164</v>
      </c>
      <c r="G15" s="109"/>
      <c r="H15" s="117">
        <f t="shared" si="7"/>
        <v>182.75</v>
      </c>
      <c r="I15" s="100">
        <f>'[2]SKORLAMA '!AB14</f>
        <v>10.133333333333326</v>
      </c>
      <c r="J15" s="111"/>
      <c r="K15" s="73">
        <f>C15+I15</f>
        <v>174.13333333333333</v>
      </c>
      <c r="L15" s="73">
        <f>D15+I15</f>
        <v>218.13333333333333</v>
      </c>
      <c r="M15" s="73">
        <f>E15+I15</f>
        <v>205.13333333333333</v>
      </c>
      <c r="N15" s="73">
        <f>F15+I15</f>
        <v>174.13333333333333</v>
      </c>
      <c r="O15" s="76">
        <f t="shared" si="6"/>
        <v>771.5333333333333</v>
      </c>
    </row>
    <row r="16" spans="1:15" x14ac:dyDescent="0.25">
      <c r="A16" s="2">
        <f>'5 aralık'!M10</f>
        <v>4</v>
      </c>
      <c r="B16" s="52" t="str">
        <f>'[2]SKORLAMA '!C15</f>
        <v>Filiz Er</v>
      </c>
      <c r="C16" s="73">
        <f>'[2]SKORLAMA '!H15</f>
        <v>154</v>
      </c>
      <c r="D16" s="73">
        <f>'[2]SKORLAMA '!I15</f>
        <v>146</v>
      </c>
      <c r="E16" s="73">
        <f>'[2]SKORLAMA '!J15</f>
        <v>180</v>
      </c>
      <c r="F16" s="106">
        <f>'[2]SKORLAMA '!K15</f>
        <v>203</v>
      </c>
      <c r="G16" s="109"/>
      <c r="H16" s="117">
        <f t="shared" si="7"/>
        <v>170.75</v>
      </c>
      <c r="I16" s="100">
        <f>'[2]SKORLAMA '!AB15</f>
        <v>18.54545454545455</v>
      </c>
      <c r="J16" s="111"/>
      <c r="K16" s="73">
        <f>C16+I16</f>
        <v>172.54545454545456</v>
      </c>
      <c r="L16" s="73"/>
      <c r="M16" s="73">
        <f>E16+I16</f>
        <v>198.54545454545456</v>
      </c>
      <c r="N16" s="73">
        <f>F16+I16</f>
        <v>221.54545454545456</v>
      </c>
      <c r="O16" s="76">
        <f t="shared" si="6"/>
        <v>592.63636363636374</v>
      </c>
    </row>
    <row r="17" spans="1:15" x14ac:dyDescent="0.25">
      <c r="A17" s="2">
        <f>'5 aralık'!B18</f>
        <v>5</v>
      </c>
      <c r="B17" s="52" t="str">
        <f>'[2]SKORLAMA '!C16</f>
        <v>Emine</v>
      </c>
      <c r="C17" s="73">
        <f>'[2]SKORLAMA '!H16</f>
        <v>0</v>
      </c>
      <c r="D17" s="73">
        <f>'[2]SKORLAMA '!I16</f>
        <v>0</v>
      </c>
      <c r="E17" s="73">
        <f>'[2]SKORLAMA '!J16</f>
        <v>0</v>
      </c>
      <c r="F17" s="106">
        <f>'[2]SKORLAMA '!K16</f>
        <v>0</v>
      </c>
      <c r="G17" s="109"/>
      <c r="H17" s="117">
        <f t="shared" si="7"/>
        <v>0</v>
      </c>
      <c r="I17" s="100">
        <f>'[2]SKORLAMA '!AB16</f>
        <v>33.200000000000003</v>
      </c>
      <c r="J17" s="111"/>
      <c r="K17" s="73"/>
      <c r="L17" s="73"/>
      <c r="M17" s="73"/>
      <c r="N17" s="73"/>
      <c r="O17" s="76">
        <f t="shared" si="6"/>
        <v>0</v>
      </c>
    </row>
    <row r="18" spans="1:15" x14ac:dyDescent="0.25">
      <c r="A18" s="2">
        <f>'5 aralık'!M2</f>
        <v>2</v>
      </c>
      <c r="B18" s="51" t="str">
        <f>'[2]SKORLAMA '!C17</f>
        <v>Yakup</v>
      </c>
      <c r="C18" s="78">
        <f>'[2]SKORLAMA '!H17</f>
        <v>163</v>
      </c>
      <c r="D18" s="78">
        <f>'[2]SKORLAMA '!I17</f>
        <v>204</v>
      </c>
      <c r="E18" s="73">
        <f>'[2]SKORLAMA '!J17</f>
        <v>188</v>
      </c>
      <c r="F18" s="106">
        <f>'[2]SKORLAMA '!K17</f>
        <v>197</v>
      </c>
      <c r="G18" s="109"/>
      <c r="H18" s="117">
        <f t="shared" si="7"/>
        <v>188</v>
      </c>
      <c r="I18" s="100">
        <f>'[2]SKORLAMA '!AB17</f>
        <v>15.85454545454545</v>
      </c>
      <c r="J18" s="111"/>
      <c r="K18" s="73">
        <f>C18+I18</f>
        <v>178.85454545454544</v>
      </c>
      <c r="L18" s="73">
        <f>D18+I18</f>
        <v>219.85454545454544</v>
      </c>
      <c r="M18" s="73">
        <f>E18+I18</f>
        <v>203.85454545454544</v>
      </c>
      <c r="N18" s="73">
        <f>F18+I18</f>
        <v>212.85454545454544</v>
      </c>
      <c r="O18" s="76">
        <f t="shared" si="6"/>
        <v>815.41818181818178</v>
      </c>
    </row>
    <row r="19" spans="1:15" x14ac:dyDescent="0.25">
      <c r="A19" s="2">
        <f>'5 aralık'!M34</f>
        <v>10</v>
      </c>
      <c r="B19" s="51" t="str">
        <f>'[2]SKORLAMA '!C18</f>
        <v>Füsun ısdaş</v>
      </c>
      <c r="C19" s="73"/>
      <c r="D19" s="73"/>
      <c r="E19" s="73"/>
      <c r="F19" s="106"/>
      <c r="G19" s="109"/>
      <c r="H19" s="117"/>
      <c r="I19" s="100"/>
      <c r="J19" s="111"/>
      <c r="K19" s="73"/>
      <c r="L19" s="73"/>
      <c r="M19" s="73"/>
      <c r="N19" s="73"/>
      <c r="O19" s="76"/>
    </row>
    <row r="20" spans="1:15" x14ac:dyDescent="0.25">
      <c r="A20" s="2">
        <f>A18</f>
        <v>2</v>
      </c>
      <c r="B20" s="51" t="str">
        <f>'[2]SKORLAMA '!C19</f>
        <v>Tunay Isdaş</v>
      </c>
      <c r="C20" s="78"/>
      <c r="D20" s="78"/>
      <c r="E20" s="73"/>
      <c r="F20" s="106"/>
      <c r="G20" s="109"/>
      <c r="H20" s="117"/>
      <c r="I20" s="100"/>
      <c r="J20" s="111"/>
      <c r="K20" s="73"/>
      <c r="L20" s="73"/>
      <c r="M20" s="73"/>
      <c r="N20" s="73"/>
      <c r="O20" s="76"/>
    </row>
    <row r="21" spans="1:15" x14ac:dyDescent="0.25">
      <c r="A21" s="2">
        <f>'5 aralık'!B26</f>
        <v>7</v>
      </c>
      <c r="B21" s="51" t="str">
        <f>'[2]SKORLAMA '!C20</f>
        <v>Tugay Isdaş</v>
      </c>
      <c r="C21" s="73"/>
      <c r="D21" s="73"/>
      <c r="E21" s="73"/>
      <c r="F21" s="106"/>
      <c r="G21" s="109"/>
      <c r="H21" s="117"/>
      <c r="I21" s="100"/>
      <c r="J21" s="111"/>
      <c r="K21" s="73"/>
      <c r="L21" s="73"/>
      <c r="M21" s="73"/>
      <c r="N21" s="73"/>
      <c r="O21" s="76"/>
    </row>
    <row r="22" spans="1:15" x14ac:dyDescent="0.25">
      <c r="A22" s="2">
        <f>'5 aralık'!M18</f>
        <v>6</v>
      </c>
      <c r="B22" s="51" t="str">
        <f>'[2]SKORLAMA '!C21</f>
        <v>İsmail Eser</v>
      </c>
      <c r="C22" s="73">
        <f>'[2]SKORLAMA '!H21</f>
        <v>177</v>
      </c>
      <c r="D22" s="73">
        <f>'[2]SKORLAMA '!I21</f>
        <v>145</v>
      </c>
      <c r="E22" s="73">
        <f>'[2]SKORLAMA '!J21</f>
        <v>181</v>
      </c>
      <c r="F22" s="106">
        <f>'[2]SKORLAMA '!K21</f>
        <v>161</v>
      </c>
      <c r="G22" s="109"/>
      <c r="H22" s="117">
        <f t="shared" ref="H22:H39" si="8">SUM(C22:F22)/4</f>
        <v>166</v>
      </c>
      <c r="I22" s="100">
        <f>'[2]SKORLAMA '!AB21</f>
        <v>26.2</v>
      </c>
      <c r="J22" s="111"/>
      <c r="K22" s="73">
        <f t="shared" ref="K22:K31" si="9">C22+I22</f>
        <v>203.2</v>
      </c>
      <c r="L22" s="73">
        <f t="shared" ref="L22:L31" si="10">D22+I22</f>
        <v>171.2</v>
      </c>
      <c r="M22" s="73">
        <f>E22+I22</f>
        <v>207.2</v>
      </c>
      <c r="N22" s="73">
        <f>F22+I22</f>
        <v>187.2</v>
      </c>
      <c r="O22" s="76">
        <f t="shared" si="6"/>
        <v>768.8</v>
      </c>
    </row>
    <row r="23" spans="1:15" x14ac:dyDescent="0.25">
      <c r="A23" s="2">
        <f>'5 aralık'!M26</f>
        <v>8</v>
      </c>
      <c r="B23" s="51" t="str">
        <f>'[2]SKORLAMA '!C22</f>
        <v>Barış Su</v>
      </c>
      <c r="C23" s="73">
        <f>'[2]SKORLAMA '!H22</f>
        <v>169</v>
      </c>
      <c r="D23" s="73">
        <f>'[2]SKORLAMA '!I22</f>
        <v>167</v>
      </c>
      <c r="E23" s="73">
        <f>'[2]SKORLAMA '!J22</f>
        <v>170</v>
      </c>
      <c r="F23" s="106">
        <f>'[2]SKORLAMA '!K22</f>
        <v>171</v>
      </c>
      <c r="G23" s="109"/>
      <c r="H23" s="117">
        <f t="shared" si="8"/>
        <v>169.25</v>
      </c>
      <c r="I23" s="100">
        <f>'[2]SKORLAMA '!AB22</f>
        <v>18.466666666666676</v>
      </c>
      <c r="J23" s="111"/>
      <c r="K23" s="73">
        <f t="shared" si="9"/>
        <v>187.46666666666667</v>
      </c>
      <c r="L23" s="73">
        <f t="shared" si="10"/>
        <v>185.46666666666667</v>
      </c>
      <c r="M23" s="73">
        <f>E23+I23</f>
        <v>188.46666666666667</v>
      </c>
      <c r="N23" s="73">
        <f>F23+I23</f>
        <v>189.46666666666667</v>
      </c>
      <c r="O23" s="76">
        <f t="shared" si="6"/>
        <v>750.86666666666667</v>
      </c>
    </row>
    <row r="24" spans="1:15" x14ac:dyDescent="0.25">
      <c r="A24" s="2">
        <f>'5 aralık'!B26</f>
        <v>7</v>
      </c>
      <c r="B24" s="51" t="str">
        <f>'[2]SKORLAMA '!C23</f>
        <v>Fatma Sütçü</v>
      </c>
      <c r="C24" s="73">
        <f>'[2]SKORLAMA '!H23</f>
        <v>142</v>
      </c>
      <c r="D24" s="73">
        <f>'[2]SKORLAMA '!I23</f>
        <v>123</v>
      </c>
      <c r="E24" s="73">
        <f>'[2]SKORLAMA '!J23</f>
        <v>134</v>
      </c>
      <c r="F24" s="106">
        <f>'[2]SKORLAMA '!K23</f>
        <v>147</v>
      </c>
      <c r="G24" s="109"/>
      <c r="H24" s="117">
        <f t="shared" si="8"/>
        <v>136.5</v>
      </c>
      <c r="I24" s="100">
        <f>'[2]SKORLAMA '!AB23</f>
        <v>39.266666666666673</v>
      </c>
      <c r="J24" s="111"/>
      <c r="K24" s="73">
        <f t="shared" si="9"/>
        <v>181.26666666666668</v>
      </c>
      <c r="L24" s="73">
        <f t="shared" si="10"/>
        <v>162.26666666666668</v>
      </c>
      <c r="M24" s="73"/>
      <c r="N24" s="73"/>
      <c r="O24" s="76">
        <f t="shared" si="6"/>
        <v>343.53333333333336</v>
      </c>
    </row>
    <row r="25" spans="1:15" x14ac:dyDescent="0.25">
      <c r="A25" s="2">
        <f>'5 aralık'!M10</f>
        <v>4</v>
      </c>
      <c r="B25" s="51" t="str">
        <f>'[2]SKORLAMA '!C24</f>
        <v>Berke Başar</v>
      </c>
      <c r="C25" s="73">
        <f>'[2]SKORLAMA '!H24</f>
        <v>120</v>
      </c>
      <c r="D25" s="73">
        <f>'[2]SKORLAMA '!I24</f>
        <v>131</v>
      </c>
      <c r="E25" s="73">
        <f>'[2]SKORLAMA '!J24</f>
        <v>149</v>
      </c>
      <c r="F25" s="106">
        <f>'[2]SKORLAMA '!K24</f>
        <v>112</v>
      </c>
      <c r="G25" s="109"/>
      <c r="H25" s="117">
        <f t="shared" si="8"/>
        <v>128</v>
      </c>
      <c r="I25" s="100">
        <f>'[2]SKORLAMA '!AB24</f>
        <v>43</v>
      </c>
      <c r="J25" s="111"/>
      <c r="K25" s="73">
        <f t="shared" si="9"/>
        <v>163</v>
      </c>
      <c r="L25" s="73">
        <f t="shared" si="10"/>
        <v>174</v>
      </c>
      <c r="M25" s="73">
        <f t="shared" ref="M25:M31" si="11">E25+I25</f>
        <v>192</v>
      </c>
      <c r="N25" s="73">
        <f t="shared" ref="N25:N31" si="12">F25+I25</f>
        <v>155</v>
      </c>
      <c r="O25" s="76">
        <f t="shared" si="6"/>
        <v>684</v>
      </c>
    </row>
    <row r="26" spans="1:15" x14ac:dyDescent="0.25">
      <c r="A26" s="2">
        <f>'5 aralık'!B34</f>
        <v>9</v>
      </c>
      <c r="B26" s="51" t="str">
        <f>'[2]SKORLAMA '!C25</f>
        <v>Sertuğ Arslan</v>
      </c>
      <c r="C26" s="73">
        <f>'[2]SKORLAMA '!H25</f>
        <v>0</v>
      </c>
      <c r="D26" s="73">
        <f>'[2]SKORLAMA '!I25</f>
        <v>0</v>
      </c>
      <c r="E26" s="73">
        <f>'[2]SKORLAMA '!J25</f>
        <v>0</v>
      </c>
      <c r="F26" s="106">
        <f>'[2]SKORLAMA '!K25</f>
        <v>0</v>
      </c>
      <c r="G26" s="109"/>
      <c r="H26" s="117">
        <f t="shared" si="8"/>
        <v>0</v>
      </c>
      <c r="I26" s="100">
        <f>'[2]SKORLAMA '!AB25</f>
        <v>58</v>
      </c>
      <c r="J26" s="111"/>
      <c r="K26" s="73">
        <f t="shared" si="9"/>
        <v>58</v>
      </c>
      <c r="L26" s="73">
        <f t="shared" si="10"/>
        <v>58</v>
      </c>
      <c r="M26" s="73">
        <f t="shared" si="11"/>
        <v>58</v>
      </c>
      <c r="N26" s="73">
        <f t="shared" si="12"/>
        <v>58</v>
      </c>
      <c r="O26" s="76">
        <f t="shared" si="6"/>
        <v>232</v>
      </c>
    </row>
    <row r="27" spans="1:15" x14ac:dyDescent="0.25">
      <c r="A27" s="2">
        <f>'5 aralık'!$B$2</f>
        <v>1</v>
      </c>
      <c r="B27" s="51" t="str">
        <f>'[2]SKORLAMA '!C26</f>
        <v>Haluk Emre Mete</v>
      </c>
      <c r="C27" s="73">
        <f>'[2]SKORLAMA '!H26</f>
        <v>90</v>
      </c>
      <c r="D27" s="73">
        <f>'[2]SKORLAMA '!I26</f>
        <v>121</v>
      </c>
      <c r="E27" s="73">
        <f>'[2]SKORLAMA '!J26</f>
        <v>131</v>
      </c>
      <c r="F27" s="106">
        <f>'[2]SKORLAMA '!K26</f>
        <v>179</v>
      </c>
      <c r="G27" s="109"/>
      <c r="H27" s="117">
        <f t="shared" si="8"/>
        <v>130.25</v>
      </c>
      <c r="I27" s="100">
        <f>'[2]SKORLAMA '!AB26</f>
        <v>62.4</v>
      </c>
      <c r="J27" s="111"/>
      <c r="K27" s="73">
        <f t="shared" si="9"/>
        <v>152.4</v>
      </c>
      <c r="L27" s="73">
        <f t="shared" si="10"/>
        <v>183.4</v>
      </c>
      <c r="M27" s="73">
        <f t="shared" si="11"/>
        <v>193.4</v>
      </c>
      <c r="N27" s="73">
        <f t="shared" si="12"/>
        <v>241.4</v>
      </c>
      <c r="O27" s="76">
        <f t="shared" si="6"/>
        <v>770.6</v>
      </c>
    </row>
    <row r="28" spans="1:15" x14ac:dyDescent="0.25">
      <c r="A28" s="2">
        <f>'5 aralık'!$B$2</f>
        <v>1</v>
      </c>
      <c r="B28" s="51" t="str">
        <f>'[2]SKORLAMA '!C27</f>
        <v>Mert Boran</v>
      </c>
      <c r="C28" s="73">
        <f>'[2]SKORLAMA '!H27</f>
        <v>108</v>
      </c>
      <c r="D28" s="73">
        <f>'[2]SKORLAMA '!I27</f>
        <v>105</v>
      </c>
      <c r="E28" s="73">
        <f>'[2]SKORLAMA '!J27</f>
        <v>97</v>
      </c>
      <c r="F28" s="106">
        <f>'[2]SKORLAMA '!K27</f>
        <v>87</v>
      </c>
      <c r="G28" s="109"/>
      <c r="H28" s="117">
        <f t="shared" si="8"/>
        <v>99.25</v>
      </c>
      <c r="I28" s="100">
        <f>'[2]SKORLAMA '!AB27</f>
        <v>72.3</v>
      </c>
      <c r="J28" s="111"/>
      <c r="K28" s="73">
        <f t="shared" si="9"/>
        <v>180.3</v>
      </c>
      <c r="L28" s="73">
        <f t="shared" si="10"/>
        <v>177.3</v>
      </c>
      <c r="M28" s="73">
        <f t="shared" si="11"/>
        <v>169.3</v>
      </c>
      <c r="N28" s="73">
        <f t="shared" si="12"/>
        <v>159.30000000000001</v>
      </c>
      <c r="O28" s="76">
        <f t="shared" si="6"/>
        <v>686.2</v>
      </c>
    </row>
    <row r="29" spans="1:15" x14ac:dyDescent="0.25">
      <c r="A29" s="2">
        <f>'5 aralık'!$B$2</f>
        <v>1</v>
      </c>
      <c r="B29" s="51" t="str">
        <f>'[2]SKORLAMA '!C28</f>
        <v>Yafes benli</v>
      </c>
      <c r="C29" s="73">
        <f>'[2]SKORLAMA '!H28</f>
        <v>149</v>
      </c>
      <c r="D29" s="73">
        <f>'[2]SKORLAMA '!I28</f>
        <v>103</v>
      </c>
      <c r="E29" s="73">
        <f>'[2]SKORLAMA '!J28</f>
        <v>109</v>
      </c>
      <c r="F29" s="106">
        <f>'[2]SKORLAMA '!K28</f>
        <v>112</v>
      </c>
      <c r="G29" s="109"/>
      <c r="H29" s="117">
        <f t="shared" si="8"/>
        <v>118.25</v>
      </c>
      <c r="I29" s="100">
        <f>'[2]SKORLAMA '!AB28</f>
        <v>64.533333333333346</v>
      </c>
      <c r="J29" s="111"/>
      <c r="K29" s="73">
        <f t="shared" si="9"/>
        <v>213.53333333333336</v>
      </c>
      <c r="L29" s="73">
        <f t="shared" si="10"/>
        <v>167.53333333333336</v>
      </c>
      <c r="M29" s="73">
        <f t="shared" si="11"/>
        <v>173.53333333333336</v>
      </c>
      <c r="N29" s="73">
        <f t="shared" si="12"/>
        <v>176.53333333333336</v>
      </c>
      <c r="O29" s="76">
        <f t="shared" si="6"/>
        <v>731.13333333333344</v>
      </c>
    </row>
    <row r="30" spans="1:15" x14ac:dyDescent="0.25">
      <c r="A30" s="2">
        <f>'5 aralık'!$B$2</f>
        <v>1</v>
      </c>
      <c r="B30" s="51" t="str">
        <f>'[2]SKORLAMA '!C29</f>
        <v>Mehmet Emin Doğan</v>
      </c>
      <c r="C30" s="73">
        <f>'[2]SKORLAMA '!H29</f>
        <v>102</v>
      </c>
      <c r="D30" s="73">
        <f>'[2]SKORLAMA '!I29</f>
        <v>82</v>
      </c>
      <c r="E30" s="73">
        <f>'[2]SKORLAMA '!J29</f>
        <v>108</v>
      </c>
      <c r="F30" s="106">
        <f>'[2]SKORLAMA '!K29</f>
        <v>74</v>
      </c>
      <c r="G30" s="109"/>
      <c r="H30" s="117">
        <f t="shared" si="8"/>
        <v>91.5</v>
      </c>
      <c r="I30" s="100">
        <f>'[2]SKORLAMA '!AB29</f>
        <v>71.266666666666666</v>
      </c>
      <c r="J30" s="111"/>
      <c r="K30" s="73">
        <f t="shared" si="9"/>
        <v>173.26666666666665</v>
      </c>
      <c r="L30" s="73">
        <f t="shared" si="10"/>
        <v>153.26666666666665</v>
      </c>
      <c r="M30" s="73">
        <f t="shared" si="11"/>
        <v>179.26666666666665</v>
      </c>
      <c r="N30" s="73">
        <f t="shared" si="12"/>
        <v>145.26666666666665</v>
      </c>
      <c r="O30" s="76">
        <f t="shared" si="6"/>
        <v>651.06666666666661</v>
      </c>
    </row>
    <row r="31" spans="1:15" x14ac:dyDescent="0.25">
      <c r="A31" s="2">
        <f>A30</f>
        <v>1</v>
      </c>
      <c r="B31" s="51" t="str">
        <f>'[2]SKORLAMA '!C30</f>
        <v>Anıl Doğan</v>
      </c>
      <c r="C31" s="78">
        <f>'[2]SKORLAMA '!H30</f>
        <v>121</v>
      </c>
      <c r="D31" s="78">
        <f>'[2]SKORLAMA '!I30</f>
        <v>99</v>
      </c>
      <c r="E31" s="73">
        <f>'[2]SKORLAMA '!J30</f>
        <v>107</v>
      </c>
      <c r="F31" s="106">
        <f>'[2]SKORLAMA '!K30</f>
        <v>106</v>
      </c>
      <c r="G31" s="109"/>
      <c r="H31" s="117">
        <f t="shared" si="8"/>
        <v>108.25</v>
      </c>
      <c r="I31" s="100">
        <f>'[2]SKORLAMA '!AB30</f>
        <v>67.933333333333337</v>
      </c>
      <c r="J31" s="111"/>
      <c r="K31" s="73">
        <f t="shared" si="9"/>
        <v>188.93333333333334</v>
      </c>
      <c r="L31" s="73">
        <f t="shared" si="10"/>
        <v>166.93333333333334</v>
      </c>
      <c r="M31" s="73">
        <f t="shared" si="11"/>
        <v>174.93333333333334</v>
      </c>
      <c r="N31" s="73">
        <f t="shared" si="12"/>
        <v>173.93333333333334</v>
      </c>
      <c r="O31" s="76">
        <f t="shared" si="6"/>
        <v>704.73333333333335</v>
      </c>
    </row>
    <row r="32" spans="1:15" x14ac:dyDescent="0.25">
      <c r="A32" s="2">
        <f>'5 aralık'!M34</f>
        <v>10</v>
      </c>
      <c r="B32" s="51" t="str">
        <f>'[2]SKORLAMA '!C31</f>
        <v>Enes Kaplan</v>
      </c>
      <c r="C32" s="73">
        <f>'[2]SKORLAMA '!H31</f>
        <v>0</v>
      </c>
      <c r="D32" s="73">
        <f>'[2]SKORLAMA '!I31</f>
        <v>0</v>
      </c>
      <c r="E32" s="73">
        <f>'[2]SKORLAMA '!J31</f>
        <v>0</v>
      </c>
      <c r="F32" s="106">
        <f>'[2]SKORLAMA '!K31</f>
        <v>0</v>
      </c>
      <c r="G32" s="109"/>
      <c r="H32" s="117">
        <f t="shared" si="8"/>
        <v>0</v>
      </c>
      <c r="I32" s="100"/>
      <c r="J32" s="111"/>
      <c r="K32" s="73"/>
      <c r="L32" s="73"/>
      <c r="M32" s="73"/>
      <c r="N32" s="73"/>
      <c r="O32" s="76">
        <f t="shared" si="6"/>
        <v>0</v>
      </c>
    </row>
    <row r="33" spans="1:15" x14ac:dyDescent="0.25">
      <c r="A33" s="2">
        <f>'5 aralık'!M34</f>
        <v>10</v>
      </c>
      <c r="B33" s="51" t="str">
        <f>'[2]SKORLAMA '!C32</f>
        <v>Can Gürsoy</v>
      </c>
      <c r="C33" s="73">
        <f>'[2]SKORLAMA '!H32</f>
        <v>100</v>
      </c>
      <c r="D33" s="73">
        <f>'[2]SKORLAMA '!I32</f>
        <v>113</v>
      </c>
      <c r="E33" s="73">
        <f>'[2]SKORLAMA '!J32</f>
        <v>140</v>
      </c>
      <c r="F33" s="106">
        <f>'[2]SKORLAMA '!K32</f>
        <v>101</v>
      </c>
      <c r="G33" s="109"/>
      <c r="H33" s="117">
        <f t="shared" si="8"/>
        <v>113.5</v>
      </c>
      <c r="I33" s="100">
        <f>'[2]SKORLAMA '!AB32</f>
        <v>60.1</v>
      </c>
      <c r="J33" s="111"/>
      <c r="K33" s="73">
        <f>C33+I33</f>
        <v>160.1</v>
      </c>
      <c r="L33" s="73">
        <f>D33+I33</f>
        <v>173.1</v>
      </c>
      <c r="M33" s="73">
        <f>E33+I33</f>
        <v>200.1</v>
      </c>
      <c r="N33" s="73">
        <f>F33+I33</f>
        <v>161.1</v>
      </c>
      <c r="O33" s="76">
        <f t="shared" si="6"/>
        <v>694.4</v>
      </c>
    </row>
    <row r="34" spans="1:15" x14ac:dyDescent="0.25">
      <c r="A34" s="2">
        <f>'5 aralık'!B26</f>
        <v>7</v>
      </c>
      <c r="B34" s="51" t="str">
        <f>'[2]SKORLAMA '!C33</f>
        <v>arslan Ray bendon</v>
      </c>
      <c r="C34" s="73">
        <f>'[2]SKORLAMA '!H33</f>
        <v>94</v>
      </c>
      <c r="D34" s="73">
        <f>'[2]SKORLAMA '!I33</f>
        <v>105</v>
      </c>
      <c r="E34" s="73">
        <f>'[2]SKORLAMA '!J33</f>
        <v>133</v>
      </c>
      <c r="F34" s="106">
        <f>'[2]SKORLAMA '!K33</f>
        <v>122</v>
      </c>
      <c r="G34" s="109"/>
      <c r="H34" s="117">
        <f t="shared" si="8"/>
        <v>113.5</v>
      </c>
      <c r="I34" s="100">
        <f>'[2]SKORLAMA '!AB33</f>
        <v>57.533333333333339</v>
      </c>
      <c r="J34" s="111"/>
      <c r="K34" s="73">
        <f>C34+I34</f>
        <v>151.53333333333333</v>
      </c>
      <c r="L34" s="73">
        <f>D34+I34</f>
        <v>162.53333333333333</v>
      </c>
      <c r="M34" s="73">
        <f>E34+I34</f>
        <v>190.53333333333333</v>
      </c>
      <c r="N34" s="73">
        <f>F34+I34</f>
        <v>179.53333333333333</v>
      </c>
      <c r="O34" s="76">
        <f t="shared" si="6"/>
        <v>684.13333333333333</v>
      </c>
    </row>
    <row r="35" spans="1:15" x14ac:dyDescent="0.25">
      <c r="A35" s="2">
        <f>'5 aralık'!B10</f>
        <v>3</v>
      </c>
      <c r="B35" s="51" t="str">
        <f>'[2]SKORLAMA '!C34</f>
        <v>Mustafa Onur</v>
      </c>
      <c r="C35" s="73">
        <f>'[2]SKORLAMA '!H34</f>
        <v>171</v>
      </c>
      <c r="D35" s="73">
        <f>'[2]SKORLAMA '!I34</f>
        <v>187</v>
      </c>
      <c r="E35" s="73">
        <f>'[2]SKORLAMA '!J34</f>
        <v>186</v>
      </c>
      <c r="F35" s="106">
        <f>'[2]SKORLAMA '!K34</f>
        <v>163</v>
      </c>
      <c r="G35" s="109"/>
      <c r="H35" s="117">
        <f t="shared" si="8"/>
        <v>176.75</v>
      </c>
      <c r="I35" s="100">
        <f>'[2]SKORLAMA '!AB34</f>
        <v>12.266666666666675</v>
      </c>
      <c r="J35" s="111"/>
      <c r="K35" s="73">
        <f>C35+I35</f>
        <v>183.26666666666668</v>
      </c>
      <c r="L35" s="73">
        <f>D35+I35</f>
        <v>199.26666666666668</v>
      </c>
      <c r="M35" s="73">
        <f>E35+I35</f>
        <v>198.26666666666668</v>
      </c>
      <c r="N35" s="73">
        <f>F35+I35</f>
        <v>175.26666666666668</v>
      </c>
      <c r="O35" s="76">
        <f t="shared" si="6"/>
        <v>756.06666666666672</v>
      </c>
    </row>
    <row r="36" spans="1:15" x14ac:dyDescent="0.25">
      <c r="A36" s="2">
        <f>A35</f>
        <v>3</v>
      </c>
      <c r="B36" s="51" t="str">
        <f>'[2]SKORLAMA '!C35</f>
        <v>Erdoğan Karakullukçu</v>
      </c>
      <c r="C36" s="73">
        <f>'[2]SKORLAMA '!H35</f>
        <v>0</v>
      </c>
      <c r="D36" s="73">
        <f>'[2]SKORLAMA '!I35</f>
        <v>0</v>
      </c>
      <c r="E36" s="73">
        <f>'[2]SKORLAMA '!J35</f>
        <v>0</v>
      </c>
      <c r="F36" s="106">
        <f>'[2]SKORLAMA '!K35</f>
        <v>0</v>
      </c>
      <c r="G36" s="109"/>
      <c r="H36" s="117">
        <f t="shared" si="8"/>
        <v>0</v>
      </c>
      <c r="I36" s="100"/>
      <c r="J36" s="111"/>
      <c r="K36" s="73"/>
      <c r="L36" s="73"/>
      <c r="M36" s="73"/>
      <c r="N36" s="73"/>
      <c r="O36" s="76">
        <f t="shared" si="6"/>
        <v>0</v>
      </c>
    </row>
    <row r="37" spans="1:15" x14ac:dyDescent="0.25">
      <c r="A37" s="2">
        <f>'5 aralık'!B18</f>
        <v>5</v>
      </c>
      <c r="B37" s="51" t="str">
        <f>'[2]SKORLAMA '!C36</f>
        <v>Rıchard</v>
      </c>
      <c r="C37" s="73">
        <f>'[2]SKORLAMA '!H36</f>
        <v>134</v>
      </c>
      <c r="D37" s="73">
        <f>'[2]SKORLAMA '!I36</f>
        <v>142</v>
      </c>
      <c r="E37" s="73">
        <f>'[2]SKORLAMA '!J36</f>
        <v>120</v>
      </c>
      <c r="F37" s="106">
        <f>'[2]SKORLAMA '!K36</f>
        <v>160</v>
      </c>
      <c r="G37" s="109"/>
      <c r="H37" s="117">
        <f t="shared" si="8"/>
        <v>139</v>
      </c>
      <c r="I37" s="100">
        <f>'[2]SKORLAMA '!AB36</f>
        <v>37.4</v>
      </c>
      <c r="J37" s="111"/>
      <c r="K37" s="73">
        <f>C37+I37</f>
        <v>171.4</v>
      </c>
      <c r="L37" s="73">
        <f>D37+I37</f>
        <v>179.4</v>
      </c>
      <c r="M37" s="73">
        <f>E37+I37</f>
        <v>157.4</v>
      </c>
      <c r="N37" s="73">
        <f>F37+I37</f>
        <v>197.4</v>
      </c>
      <c r="O37" s="76">
        <f t="shared" si="6"/>
        <v>705.6</v>
      </c>
    </row>
    <row r="38" spans="1:15" x14ac:dyDescent="0.25">
      <c r="A38" s="2">
        <f>'5 aralık'!M26</f>
        <v>8</v>
      </c>
      <c r="B38" s="51" t="str">
        <f>'[2]SKORLAMA '!C37</f>
        <v>Santo</v>
      </c>
      <c r="C38" s="73">
        <f>'[2]SKORLAMA '!H37</f>
        <v>124</v>
      </c>
      <c r="D38" s="73">
        <f>'[2]SKORLAMA '!I37</f>
        <v>194</v>
      </c>
      <c r="E38" s="73">
        <f>'[2]SKORLAMA '!J37</f>
        <v>147</v>
      </c>
      <c r="F38" s="106">
        <f>'[2]SKORLAMA '!K37</f>
        <v>153</v>
      </c>
      <c r="G38" s="109"/>
      <c r="H38" s="117">
        <f t="shared" si="8"/>
        <v>154.5</v>
      </c>
      <c r="I38" s="100">
        <f>'[2]SKORLAMA '!AB37</f>
        <v>36.666666666666671</v>
      </c>
      <c r="J38" s="111"/>
      <c r="K38" s="73">
        <f>C38+I38</f>
        <v>160.66666666666669</v>
      </c>
      <c r="L38" s="73">
        <f>D38+I38</f>
        <v>230.66666666666669</v>
      </c>
      <c r="M38" s="73">
        <f>E38+I38</f>
        <v>183.66666666666669</v>
      </c>
      <c r="N38" s="73">
        <f>F38+I38</f>
        <v>189.66666666666669</v>
      </c>
      <c r="O38" s="76">
        <f t="shared" si="6"/>
        <v>764.66666666666674</v>
      </c>
    </row>
    <row r="39" spans="1:15" ht="15.75" thickBot="1" x14ac:dyDescent="0.3">
      <c r="A39" s="2">
        <f>A38</f>
        <v>8</v>
      </c>
      <c r="B39" s="51" t="str">
        <f>'[2]SKORLAMA '!C38</f>
        <v>Gumelar</v>
      </c>
      <c r="C39" s="73">
        <f>'[2]SKORLAMA '!H38</f>
        <v>117</v>
      </c>
      <c r="D39" s="73">
        <f>'[2]SKORLAMA '!I38</f>
        <v>140</v>
      </c>
      <c r="E39" s="73">
        <f>'[2]SKORLAMA '!J38</f>
        <v>149</v>
      </c>
      <c r="F39" s="106">
        <f>'[2]SKORLAMA '!K38</f>
        <v>122</v>
      </c>
      <c r="G39" s="110"/>
      <c r="H39" s="117">
        <f t="shared" si="8"/>
        <v>132</v>
      </c>
      <c r="I39" s="100">
        <f>'[2]SKORLAMA '!AB38</f>
        <v>45</v>
      </c>
      <c r="J39" s="112"/>
      <c r="K39" s="73"/>
      <c r="L39" s="73">
        <f>D39+I39</f>
        <v>185</v>
      </c>
      <c r="M39" s="73">
        <f>E39+I39</f>
        <v>194</v>
      </c>
      <c r="N39" s="73">
        <f>F39+I39</f>
        <v>167</v>
      </c>
      <c r="O39" s="76">
        <f t="shared" si="6"/>
        <v>546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4B82E-8611-4C11-B02A-A8B1DD1FFE11}">
  <dimension ref="A1:N39"/>
  <sheetViews>
    <sheetView topLeftCell="A16" workbookViewId="0">
      <selection activeCell="C25" sqref="C25"/>
    </sheetView>
  </sheetViews>
  <sheetFormatPr defaultRowHeight="15" x14ac:dyDescent="0.25"/>
  <cols>
    <col min="1" max="1" width="25.28515625" customWidth="1"/>
    <col min="2" max="2" width="9.28515625" style="71" customWidth="1"/>
    <col min="3" max="5" width="9.140625" style="71"/>
    <col min="6" max="6" width="1.42578125" customWidth="1"/>
    <col min="9" max="9" width="1.42578125" customWidth="1"/>
  </cols>
  <sheetData>
    <row r="1" spans="1:14" ht="15.75" thickBot="1" x14ac:dyDescent="0.3">
      <c r="A1" s="3" t="s">
        <v>47</v>
      </c>
      <c r="B1" s="49"/>
      <c r="C1"/>
      <c r="D1"/>
      <c r="E1"/>
      <c r="G1" s="114" t="s">
        <v>75</v>
      </c>
      <c r="H1" s="47" t="s">
        <v>75</v>
      </c>
      <c r="K1" s="63" t="s">
        <v>69</v>
      </c>
      <c r="L1" s="113"/>
    </row>
    <row r="2" spans="1:14" ht="15.75" thickBot="1" x14ac:dyDescent="0.3">
      <c r="A2" s="2"/>
      <c r="B2" s="51"/>
      <c r="C2" s="1"/>
      <c r="D2" s="1"/>
      <c r="E2" s="1"/>
      <c r="F2" s="107"/>
      <c r="G2" s="115"/>
      <c r="H2" s="100"/>
      <c r="I2" s="102"/>
    </row>
    <row r="3" spans="1:14" ht="15.75" thickBot="1" x14ac:dyDescent="0.3">
      <c r="A3" s="37" t="str">
        <f>'[2]SKORLAMA '!C41</f>
        <v>ADI SOYADI</v>
      </c>
      <c r="B3" s="36" t="s">
        <v>37</v>
      </c>
      <c r="C3" s="36" t="s">
        <v>38</v>
      </c>
      <c r="D3" s="36" t="s">
        <v>39</v>
      </c>
      <c r="E3" s="104" t="s">
        <v>40</v>
      </c>
      <c r="F3" s="107"/>
      <c r="G3" s="116" t="s">
        <v>55</v>
      </c>
      <c r="H3" s="101" t="s">
        <v>46</v>
      </c>
      <c r="I3" s="111"/>
      <c r="J3" s="1" t="str">
        <f>' 1.hafta skorlama'!K3</f>
        <v>1.OYUN</v>
      </c>
      <c r="K3" s="1" t="str">
        <f>' 1.hafta skorlama'!L3</f>
        <v>2.OYUN</v>
      </c>
      <c r="L3" s="1" t="str">
        <f>' 1.hafta skorlama'!M3</f>
        <v>3.OYUN</v>
      </c>
      <c r="M3" s="1" t="str">
        <f>' 1.hafta skorlama'!N3</f>
        <v>4.OYUN</v>
      </c>
      <c r="N3" s="1" t="str">
        <f>' 1.hafta skorlama'!O3</f>
        <v>TOPLAM</v>
      </c>
    </row>
    <row r="4" spans="1:14" ht="15.75" thickBot="1" x14ac:dyDescent="0.3">
      <c r="A4" s="1" t="str">
        <f>'[2]SKORLAMA '!C42</f>
        <v>Ömür</v>
      </c>
      <c r="B4" s="137">
        <f>'[2]SKORLAMA '!L3</f>
        <v>132</v>
      </c>
      <c r="C4" s="137">
        <f>'[2]SKORLAMA '!M3</f>
        <v>135</v>
      </c>
      <c r="D4" s="137">
        <f>'[2]SKORLAMA '!N3</f>
        <v>114</v>
      </c>
      <c r="E4" s="137">
        <f>'[2]SKORLAMA '!O3</f>
        <v>113</v>
      </c>
      <c r="F4" s="107"/>
      <c r="G4" s="117">
        <f t="shared" ref="G4:G10" si="0">SUM(B4:E4)/4</f>
        <v>123.5</v>
      </c>
      <c r="H4" s="100">
        <f>'[2]SKORLAMA '!AD3</f>
        <v>44.3</v>
      </c>
      <c r="I4" s="102"/>
      <c r="J4" s="73">
        <f>+B4+H4</f>
        <v>176.3</v>
      </c>
      <c r="K4" s="73">
        <f>+C4+H4</f>
        <v>179.3</v>
      </c>
      <c r="L4" s="73">
        <f>+D4+H4</f>
        <v>158.30000000000001</v>
      </c>
      <c r="M4" s="73">
        <f>+E4+H4</f>
        <v>157.30000000000001</v>
      </c>
      <c r="N4" s="76">
        <f>SUM(J4:M4)</f>
        <v>671.2</v>
      </c>
    </row>
    <row r="5" spans="1:14" ht="15.75" thickBot="1" x14ac:dyDescent="0.3">
      <c r="A5" s="1" t="str">
        <f>'[2]SKORLAMA '!C43</f>
        <v>Nusret İspir</v>
      </c>
      <c r="B5" s="137">
        <f>'[2]SKORLAMA '!L4</f>
        <v>150</v>
      </c>
      <c r="C5" s="137">
        <f>'[2]SKORLAMA '!M4</f>
        <v>150</v>
      </c>
      <c r="D5" s="137">
        <f>'[2]SKORLAMA '!N4</f>
        <v>150</v>
      </c>
      <c r="E5" s="137">
        <f>'[2]SKORLAMA '!O4</f>
        <v>150</v>
      </c>
      <c r="F5" s="107"/>
      <c r="G5" s="117">
        <f t="shared" si="0"/>
        <v>150</v>
      </c>
      <c r="H5" s="100">
        <f>'[2]SKORLAMA '!AD4</f>
        <v>23.7</v>
      </c>
      <c r="I5" s="102"/>
      <c r="J5" s="73">
        <f t="shared" ref="J5:J39" si="1">+B5+H5</f>
        <v>173.7</v>
      </c>
      <c r="K5" s="73">
        <f t="shared" ref="K5:K39" si="2">+C5+H5</f>
        <v>173.7</v>
      </c>
      <c r="L5" s="73">
        <f t="shared" ref="L5:L39" si="3">+D5+H5</f>
        <v>173.7</v>
      </c>
      <c r="M5" s="73">
        <f t="shared" ref="M5:M39" si="4">+E5+H5</f>
        <v>173.7</v>
      </c>
      <c r="N5" s="76">
        <f t="shared" ref="N5:N39" si="5">SUM(J5:M5)</f>
        <v>694.8</v>
      </c>
    </row>
    <row r="6" spans="1:14" ht="15.75" thickBot="1" x14ac:dyDescent="0.3">
      <c r="A6" s="1" t="str">
        <f>'[2]SKORLAMA '!C44</f>
        <v>Ogün Paşaoğlu</v>
      </c>
      <c r="B6" s="137">
        <f>'[2]SKORLAMA '!L5</f>
        <v>203</v>
      </c>
      <c r="C6" s="137">
        <f>'[2]SKORLAMA '!M5</f>
        <v>178</v>
      </c>
      <c r="D6" s="137">
        <f>'[2]SKORLAMA '!N5</f>
        <v>155</v>
      </c>
      <c r="E6" s="137">
        <f>'[2]SKORLAMA '!O5</f>
        <v>157</v>
      </c>
      <c r="F6" s="107"/>
      <c r="G6" s="117">
        <f t="shared" si="0"/>
        <v>173.25</v>
      </c>
      <c r="H6" s="100">
        <f>'[2]SKORLAMA '!AD5</f>
        <v>19.266666666666673</v>
      </c>
      <c r="I6" s="102"/>
      <c r="J6" s="73">
        <f t="shared" si="1"/>
        <v>222.26666666666668</v>
      </c>
      <c r="K6" s="73">
        <f t="shared" si="2"/>
        <v>197.26666666666668</v>
      </c>
      <c r="L6" s="73">
        <f t="shared" si="3"/>
        <v>174.26666666666668</v>
      </c>
      <c r="M6" s="73">
        <f t="shared" si="4"/>
        <v>176.26666666666668</v>
      </c>
      <c r="N6" s="76">
        <f t="shared" si="5"/>
        <v>770.06666666666672</v>
      </c>
    </row>
    <row r="7" spans="1:14" ht="15.75" thickBot="1" x14ac:dyDescent="0.3">
      <c r="A7" s="1" t="str">
        <f>'[2]SKORLAMA '!C45</f>
        <v>Osman Aydın</v>
      </c>
      <c r="B7" s="137">
        <f>'[2]SKORLAMA '!L6</f>
        <v>0</v>
      </c>
      <c r="C7" s="137">
        <f>'[2]SKORLAMA '!M6</f>
        <v>0</v>
      </c>
      <c r="D7" s="137">
        <f>'[2]SKORLAMA '!N6</f>
        <v>0</v>
      </c>
      <c r="E7" s="137">
        <f>'[2]SKORLAMA '!O6</f>
        <v>0</v>
      </c>
      <c r="F7" s="107"/>
      <c r="G7" s="117">
        <f t="shared" si="0"/>
        <v>0</v>
      </c>
      <c r="H7" s="100">
        <f>'[2]SKORLAMA '!AD6</f>
        <v>2</v>
      </c>
      <c r="I7" s="102"/>
      <c r="J7" s="73">
        <f t="shared" si="1"/>
        <v>2</v>
      </c>
      <c r="K7" s="73">
        <f t="shared" si="2"/>
        <v>2</v>
      </c>
      <c r="L7" s="73">
        <f t="shared" si="3"/>
        <v>2</v>
      </c>
      <c r="M7" s="73">
        <f t="shared" si="4"/>
        <v>2</v>
      </c>
      <c r="N7" s="76">
        <f t="shared" si="5"/>
        <v>8</v>
      </c>
    </row>
    <row r="8" spans="1:14" ht="15.75" thickBot="1" x14ac:dyDescent="0.3">
      <c r="A8" s="1" t="str">
        <f>'[2]SKORLAMA '!C46</f>
        <v>Gediz Ege</v>
      </c>
      <c r="B8" s="137">
        <f>'[2]SKORLAMA '!L7</f>
        <v>155</v>
      </c>
      <c r="C8" s="137">
        <f>'[2]SKORLAMA '!M7</f>
        <v>224</v>
      </c>
      <c r="D8" s="137">
        <f>'[2]SKORLAMA '!N7</f>
        <v>182</v>
      </c>
      <c r="E8" s="137">
        <f>'[2]SKORLAMA '!O7</f>
        <v>238</v>
      </c>
      <c r="F8" s="107"/>
      <c r="G8" s="117">
        <f t="shared" si="0"/>
        <v>199.75</v>
      </c>
      <c r="H8" s="100">
        <f>'[2]SKORLAMA '!AD7</f>
        <v>0</v>
      </c>
      <c r="I8" s="102"/>
      <c r="J8" s="73">
        <f t="shared" si="1"/>
        <v>155</v>
      </c>
      <c r="K8" s="73">
        <f t="shared" si="2"/>
        <v>224</v>
      </c>
      <c r="L8" s="73">
        <f t="shared" si="3"/>
        <v>182</v>
      </c>
      <c r="M8" s="73">
        <f t="shared" si="4"/>
        <v>238</v>
      </c>
      <c r="N8" s="76">
        <f t="shared" si="5"/>
        <v>799</v>
      </c>
    </row>
    <row r="9" spans="1:14" ht="15.75" thickBot="1" x14ac:dyDescent="0.3">
      <c r="A9" s="1" t="str">
        <f>'[2]SKORLAMA '!C47</f>
        <v>Öykü Danışık</v>
      </c>
      <c r="B9" s="137">
        <f>'[2]SKORLAMA '!L8</f>
        <v>0</v>
      </c>
      <c r="C9" s="137">
        <f>'[2]SKORLAMA '!M8</f>
        <v>0</v>
      </c>
      <c r="D9" s="137">
        <f>'[2]SKORLAMA '!N8</f>
        <v>0</v>
      </c>
      <c r="E9" s="137">
        <f>'[2]SKORLAMA '!O8</f>
        <v>0</v>
      </c>
      <c r="F9" s="107"/>
      <c r="G9" s="117">
        <f t="shared" si="0"/>
        <v>0</v>
      </c>
      <c r="H9" s="100">
        <f>'[2]SKORLAMA '!AD8</f>
        <v>25.266666666666673</v>
      </c>
      <c r="I9" s="102"/>
      <c r="J9" s="73">
        <f t="shared" si="1"/>
        <v>25.266666666666673</v>
      </c>
      <c r="K9" s="73">
        <f t="shared" si="2"/>
        <v>25.266666666666673</v>
      </c>
      <c r="L9" s="73">
        <f t="shared" si="3"/>
        <v>25.266666666666673</v>
      </c>
      <c r="M9" s="73">
        <f t="shared" si="4"/>
        <v>25.266666666666673</v>
      </c>
      <c r="N9" s="76">
        <f t="shared" si="5"/>
        <v>101.06666666666669</v>
      </c>
    </row>
    <row r="10" spans="1:14" ht="15.75" thickBot="1" x14ac:dyDescent="0.3">
      <c r="A10" s="1" t="str">
        <f>'[2]SKORLAMA '!C48</f>
        <v>Duygu Gürkan</v>
      </c>
      <c r="B10" s="137">
        <f>'[2]SKORLAMA '!L9</f>
        <v>160</v>
      </c>
      <c r="C10" s="137">
        <f>'[2]SKORLAMA '!M9</f>
        <v>160</v>
      </c>
      <c r="D10" s="137">
        <f>'[2]SKORLAMA '!N9</f>
        <v>160</v>
      </c>
      <c r="E10" s="137">
        <f>'[2]SKORLAMA '!O9</f>
        <v>160</v>
      </c>
      <c r="F10" s="107"/>
      <c r="G10" s="117">
        <f t="shared" si="0"/>
        <v>160</v>
      </c>
      <c r="H10" s="100">
        <f>'[2]SKORLAMA '!AD9</f>
        <v>18.399999999999999</v>
      </c>
      <c r="I10" s="102"/>
      <c r="J10" s="73">
        <f t="shared" si="1"/>
        <v>178.4</v>
      </c>
      <c r="K10" s="73">
        <f t="shared" si="2"/>
        <v>178.4</v>
      </c>
      <c r="L10" s="73">
        <f t="shared" si="3"/>
        <v>178.4</v>
      </c>
      <c r="M10" s="73">
        <f t="shared" si="4"/>
        <v>178.4</v>
      </c>
      <c r="N10" s="76">
        <f t="shared" si="5"/>
        <v>713.6</v>
      </c>
    </row>
    <row r="11" spans="1:14" ht="15.75" thickBot="1" x14ac:dyDescent="0.3">
      <c r="A11" s="1" t="str">
        <f>'[2]SKORLAMA '!C49</f>
        <v>Hakan Danışık</v>
      </c>
      <c r="B11" s="137">
        <f>'[2]SKORLAMA '!L10</f>
        <v>154</v>
      </c>
      <c r="C11" s="137">
        <f>'[2]SKORLAMA '!M10</f>
        <v>167</v>
      </c>
      <c r="D11" s="137">
        <f>'[2]SKORLAMA '!N10</f>
        <v>161</v>
      </c>
      <c r="E11" s="137">
        <f>'[2]SKORLAMA '!O10</f>
        <v>157</v>
      </c>
      <c r="F11" s="107"/>
      <c r="G11" s="117">
        <f>SUM(B11:E11)/2</f>
        <v>319.5</v>
      </c>
      <c r="H11" s="100">
        <f>'[2]SKORLAMA '!AD10</f>
        <v>24.2</v>
      </c>
      <c r="I11" s="102"/>
      <c r="J11" s="73">
        <f t="shared" si="1"/>
        <v>178.2</v>
      </c>
      <c r="K11" s="73">
        <f t="shared" si="2"/>
        <v>191.2</v>
      </c>
      <c r="L11" s="73">
        <f t="shared" si="3"/>
        <v>185.2</v>
      </c>
      <c r="M11" s="73">
        <f t="shared" si="4"/>
        <v>181.2</v>
      </c>
      <c r="N11" s="76">
        <f t="shared" si="5"/>
        <v>735.8</v>
      </c>
    </row>
    <row r="12" spans="1:14" ht="15.75" thickBot="1" x14ac:dyDescent="0.3">
      <c r="A12" s="1" t="str">
        <f>'[2]SKORLAMA '!C50</f>
        <v>Fatih Mehmet Temelli</v>
      </c>
      <c r="B12" s="137">
        <f>'[2]SKORLAMA '!L11</f>
        <v>168</v>
      </c>
      <c r="C12" s="137">
        <f>'[2]SKORLAMA '!M11</f>
        <v>196</v>
      </c>
      <c r="D12" s="137">
        <f>'[2]SKORLAMA '!N11</f>
        <v>164</v>
      </c>
      <c r="E12" s="137">
        <f>'[2]SKORLAMA '!O11</f>
        <v>127</v>
      </c>
      <c r="F12" s="107"/>
      <c r="G12" s="117">
        <f t="shared" ref="G12:G18" si="6">SUM(B12:E12)/4</f>
        <v>163.75</v>
      </c>
      <c r="H12" s="100">
        <f>'[2]SKORLAMA '!AD11</f>
        <v>14.1</v>
      </c>
      <c r="I12" s="102"/>
      <c r="J12" s="73">
        <f t="shared" si="1"/>
        <v>182.1</v>
      </c>
      <c r="K12" s="73">
        <f t="shared" si="2"/>
        <v>210.1</v>
      </c>
      <c r="L12" s="73">
        <f t="shared" si="3"/>
        <v>178.1</v>
      </c>
      <c r="M12" s="73">
        <f t="shared" si="4"/>
        <v>141.1</v>
      </c>
      <c r="N12" s="76">
        <f t="shared" si="5"/>
        <v>711.4</v>
      </c>
    </row>
    <row r="13" spans="1:14" ht="15.75" thickBot="1" x14ac:dyDescent="0.3">
      <c r="A13" s="1" t="str">
        <f>'[2]SKORLAMA '!C51</f>
        <v>Timur Özhan</v>
      </c>
      <c r="B13" s="137">
        <f>'[2]SKORLAMA '!L12</f>
        <v>142</v>
      </c>
      <c r="C13" s="137">
        <f>'[2]SKORLAMA '!M12</f>
        <v>152</v>
      </c>
      <c r="D13" s="137">
        <f>'[2]SKORLAMA '!N12</f>
        <v>105</v>
      </c>
      <c r="E13" s="137">
        <f>'[2]SKORLAMA '!O12</f>
        <v>161</v>
      </c>
      <c r="F13" s="107"/>
      <c r="G13" s="117">
        <f t="shared" si="6"/>
        <v>140</v>
      </c>
      <c r="H13" s="100">
        <f>'[2]SKORLAMA '!AD12</f>
        <v>31.15</v>
      </c>
      <c r="I13" s="102"/>
      <c r="J13" s="73">
        <f t="shared" si="1"/>
        <v>173.15</v>
      </c>
      <c r="K13" s="73">
        <f t="shared" si="2"/>
        <v>183.15</v>
      </c>
      <c r="L13" s="73">
        <f t="shared" si="3"/>
        <v>136.15</v>
      </c>
      <c r="M13" s="73">
        <f t="shared" si="4"/>
        <v>192.15</v>
      </c>
      <c r="N13" s="76">
        <f t="shared" si="5"/>
        <v>684.6</v>
      </c>
    </row>
    <row r="14" spans="1:14" ht="15.75" thickBot="1" x14ac:dyDescent="0.3">
      <c r="A14" s="1" t="str">
        <f>'[2]SKORLAMA '!C52</f>
        <v>Burak Kania</v>
      </c>
      <c r="B14" s="137">
        <f>'[2]SKORLAMA '!L13</f>
        <v>171</v>
      </c>
      <c r="C14" s="137">
        <f>'[2]SKORLAMA '!M13</f>
        <v>189</v>
      </c>
      <c r="D14" s="137">
        <f>'[2]SKORLAMA '!N13</f>
        <v>170</v>
      </c>
      <c r="E14" s="137">
        <f>'[2]SKORLAMA '!O13</f>
        <v>148</v>
      </c>
      <c r="F14" s="107"/>
      <c r="G14" s="117">
        <f t="shared" si="6"/>
        <v>169.5</v>
      </c>
      <c r="H14" s="100">
        <f>'[2]SKORLAMA '!AD13</f>
        <v>10.95</v>
      </c>
      <c r="I14" s="102"/>
      <c r="J14" s="73">
        <f t="shared" si="1"/>
        <v>181.95</v>
      </c>
      <c r="K14" s="73">
        <f t="shared" si="2"/>
        <v>199.95</v>
      </c>
      <c r="L14" s="73">
        <f t="shared" si="3"/>
        <v>180.95</v>
      </c>
      <c r="M14" s="73">
        <f t="shared" si="4"/>
        <v>158.94999999999999</v>
      </c>
      <c r="N14" s="76">
        <f t="shared" si="5"/>
        <v>721.8</v>
      </c>
    </row>
    <row r="15" spans="1:14" ht="15.75" thickBot="1" x14ac:dyDescent="0.3">
      <c r="A15" s="1" t="str">
        <f>'[2]SKORLAMA '!C53</f>
        <v>Metin Er</v>
      </c>
      <c r="B15" s="137">
        <f>'[2]SKORLAMA '!L14</f>
        <v>186</v>
      </c>
      <c r="C15" s="137">
        <f>'[2]SKORLAMA '!M14</f>
        <v>159</v>
      </c>
      <c r="D15" s="137">
        <f>'[2]SKORLAMA '!N14</f>
        <v>174</v>
      </c>
      <c r="E15" s="137">
        <f>'[2]SKORLAMA '!O14</f>
        <v>172</v>
      </c>
      <c r="F15" s="107"/>
      <c r="G15" s="117">
        <f t="shared" si="6"/>
        <v>172.75</v>
      </c>
      <c r="H15" s="100">
        <f>'[2]SKORLAMA '!AD14</f>
        <v>12.2</v>
      </c>
      <c r="I15" s="102"/>
      <c r="J15" s="73">
        <f t="shared" si="1"/>
        <v>198.2</v>
      </c>
      <c r="K15" s="73">
        <f t="shared" si="2"/>
        <v>171.2</v>
      </c>
      <c r="L15" s="73">
        <f t="shared" si="3"/>
        <v>186.2</v>
      </c>
      <c r="M15" s="73">
        <f t="shared" si="4"/>
        <v>184.2</v>
      </c>
      <c r="N15" s="76">
        <f t="shared" si="5"/>
        <v>739.8</v>
      </c>
    </row>
    <row r="16" spans="1:14" ht="15.75" thickBot="1" x14ac:dyDescent="0.3">
      <c r="A16" s="1" t="str">
        <f>'[2]SKORLAMA '!C54</f>
        <v>Filiz Er</v>
      </c>
      <c r="B16" s="137">
        <f>'[2]SKORLAMA '!L15</f>
        <v>161</v>
      </c>
      <c r="C16" s="137">
        <f>'[2]SKORLAMA '!M15</f>
        <v>187</v>
      </c>
      <c r="D16" s="137">
        <f>'[2]SKORLAMA '!N15</f>
        <v>163</v>
      </c>
      <c r="E16" s="137">
        <f>'[2]SKORLAMA '!O15</f>
        <v>155</v>
      </c>
      <c r="F16" s="107"/>
      <c r="G16" s="117">
        <f t="shared" si="6"/>
        <v>166.5</v>
      </c>
      <c r="H16" s="100">
        <f>'[2]SKORLAMA '!AD15</f>
        <v>18.54545454545455</v>
      </c>
      <c r="I16" s="102"/>
      <c r="J16" s="73">
        <f t="shared" si="1"/>
        <v>179.54545454545456</v>
      </c>
      <c r="K16" s="73">
        <f t="shared" si="2"/>
        <v>205.54545454545456</v>
      </c>
      <c r="L16" s="73">
        <f t="shared" si="3"/>
        <v>181.54545454545456</v>
      </c>
      <c r="M16" s="73">
        <f t="shared" si="4"/>
        <v>173.54545454545456</v>
      </c>
      <c r="N16" s="76">
        <f t="shared" si="5"/>
        <v>740.18181818181824</v>
      </c>
    </row>
    <row r="17" spans="1:14" ht="15.75" thickBot="1" x14ac:dyDescent="0.3">
      <c r="A17" s="1" t="str">
        <f>'[2]SKORLAMA '!C55</f>
        <v>Emine</v>
      </c>
      <c r="B17" s="137">
        <f>'[2]SKORLAMA '!L16</f>
        <v>0</v>
      </c>
      <c r="C17" s="137">
        <f>'[2]SKORLAMA '!M16</f>
        <v>0</v>
      </c>
      <c r="D17" s="137">
        <f>'[2]SKORLAMA '!N16</f>
        <v>0</v>
      </c>
      <c r="E17" s="137">
        <f>'[2]SKORLAMA '!O16</f>
        <v>0</v>
      </c>
      <c r="F17" s="107"/>
      <c r="G17" s="117">
        <f t="shared" si="6"/>
        <v>0</v>
      </c>
      <c r="H17" s="100">
        <f>'[2]SKORLAMA '!AD16</f>
        <v>20.8</v>
      </c>
      <c r="I17" s="102"/>
      <c r="J17" s="73">
        <f t="shared" si="1"/>
        <v>20.8</v>
      </c>
      <c r="K17" s="73">
        <f t="shared" si="2"/>
        <v>20.8</v>
      </c>
      <c r="L17" s="73">
        <f t="shared" si="3"/>
        <v>20.8</v>
      </c>
      <c r="M17" s="73">
        <f t="shared" si="4"/>
        <v>20.8</v>
      </c>
      <c r="N17" s="76">
        <f t="shared" si="5"/>
        <v>83.2</v>
      </c>
    </row>
    <row r="18" spans="1:14" ht="15.75" thickBot="1" x14ac:dyDescent="0.3">
      <c r="A18" s="1" t="str">
        <f>'[2]SKORLAMA '!C56</f>
        <v>Yakup</v>
      </c>
      <c r="B18" s="137">
        <f>'[2]SKORLAMA '!L17</f>
        <v>152</v>
      </c>
      <c r="C18" s="137">
        <f>'[2]SKORLAMA '!M17</f>
        <v>145</v>
      </c>
      <c r="D18" s="137">
        <f>'[2]SKORLAMA '!N17</f>
        <v>156</v>
      </c>
      <c r="E18" s="137">
        <f>'[2]SKORLAMA '!O17</f>
        <v>207</v>
      </c>
      <c r="F18" s="107"/>
      <c r="G18" s="117">
        <f t="shared" si="6"/>
        <v>165</v>
      </c>
      <c r="H18" s="100">
        <f>'[2]SKORLAMA '!AD17</f>
        <v>17.120000000000005</v>
      </c>
      <c r="I18" s="102"/>
      <c r="J18" s="73">
        <f t="shared" si="1"/>
        <v>169.12</v>
      </c>
      <c r="K18" s="73">
        <f t="shared" si="2"/>
        <v>162.12</v>
      </c>
      <c r="L18" s="73">
        <f t="shared" si="3"/>
        <v>173.12</v>
      </c>
      <c r="M18" s="73">
        <f t="shared" si="4"/>
        <v>224.12</v>
      </c>
      <c r="N18" s="76">
        <f t="shared" si="5"/>
        <v>728.48</v>
      </c>
    </row>
    <row r="19" spans="1:14" ht="15.75" thickBot="1" x14ac:dyDescent="0.3">
      <c r="A19" s="1" t="str">
        <f>'[2]SKORLAMA '!C57</f>
        <v>Füsun ısdaş</v>
      </c>
      <c r="B19" s="137"/>
      <c r="C19" s="137"/>
      <c r="D19" s="137"/>
      <c r="E19" s="137"/>
      <c r="F19" s="107"/>
      <c r="G19" s="117"/>
      <c r="H19" s="100"/>
      <c r="I19" s="102"/>
      <c r="J19" s="73"/>
      <c r="K19" s="73"/>
      <c r="L19" s="73"/>
      <c r="M19" s="73"/>
      <c r="N19" s="76"/>
    </row>
    <row r="20" spans="1:14" ht="15.75" thickBot="1" x14ac:dyDescent="0.3">
      <c r="A20" s="1" t="str">
        <f>'[2]SKORLAMA '!C58</f>
        <v>Tunay Isdaş</v>
      </c>
      <c r="B20" s="137"/>
      <c r="C20" s="137"/>
      <c r="D20" s="137"/>
      <c r="E20" s="137"/>
      <c r="F20" s="107"/>
      <c r="G20" s="117"/>
      <c r="H20" s="100"/>
      <c r="I20" s="102"/>
      <c r="J20" s="73"/>
      <c r="K20" s="73"/>
      <c r="L20" s="73"/>
      <c r="M20" s="73"/>
      <c r="N20" s="76"/>
    </row>
    <row r="21" spans="1:14" ht="15.75" thickBot="1" x14ac:dyDescent="0.3">
      <c r="A21" s="1" t="str">
        <f>'[2]SKORLAMA '!C59</f>
        <v>Tugay Isdaş</v>
      </c>
      <c r="B21" s="137"/>
      <c r="C21" s="137"/>
      <c r="D21" s="137"/>
      <c r="E21" s="137"/>
      <c r="F21" s="107"/>
      <c r="G21" s="117"/>
      <c r="H21" s="100"/>
      <c r="I21" s="102"/>
      <c r="J21" s="73"/>
      <c r="K21" s="73"/>
      <c r="L21" s="73"/>
      <c r="M21" s="73"/>
      <c r="N21" s="76"/>
    </row>
    <row r="22" spans="1:14" ht="15.75" thickBot="1" x14ac:dyDescent="0.3">
      <c r="A22" s="1" t="str">
        <f>'[2]SKORLAMA '!C60</f>
        <v>İsmail Eser</v>
      </c>
      <c r="B22" s="137">
        <f>'[2]SKORLAMA '!L21</f>
        <v>152</v>
      </c>
      <c r="C22" s="137">
        <f>'[2]SKORLAMA '!M21</f>
        <v>165</v>
      </c>
      <c r="D22" s="137">
        <f>'[2]SKORLAMA '!N21</f>
        <v>115</v>
      </c>
      <c r="E22" s="137">
        <f>'[2]SKORLAMA '!O21</f>
        <v>171</v>
      </c>
      <c r="F22" s="107"/>
      <c r="G22" s="117">
        <f>SUM(B22:E22)/4</f>
        <v>150.75</v>
      </c>
      <c r="H22" s="100">
        <f>'[2]SKORLAMA '!AD21</f>
        <v>24.25</v>
      </c>
      <c r="I22" s="102"/>
      <c r="J22" s="73">
        <f t="shared" si="1"/>
        <v>176.25</v>
      </c>
      <c r="K22" s="73">
        <f t="shared" si="2"/>
        <v>189.25</v>
      </c>
      <c r="L22" s="73">
        <f t="shared" si="3"/>
        <v>139.25</v>
      </c>
      <c r="M22" s="73">
        <f t="shared" si="4"/>
        <v>195.25</v>
      </c>
      <c r="N22" s="76">
        <f t="shared" si="5"/>
        <v>700</v>
      </c>
    </row>
    <row r="23" spans="1:14" ht="15.75" thickBot="1" x14ac:dyDescent="0.3">
      <c r="A23" s="1" t="str">
        <f>'[2]SKORLAMA '!C61</f>
        <v>Barış Su</v>
      </c>
      <c r="B23" s="137">
        <f>'[2]SKORLAMA '!L22</f>
        <v>144</v>
      </c>
      <c r="C23" s="137">
        <f>'[2]SKORLAMA '!M22</f>
        <v>159</v>
      </c>
      <c r="D23" s="137">
        <f>'[2]SKORLAMA '!N22</f>
        <v>139</v>
      </c>
      <c r="E23" s="137">
        <f>'[2]SKORLAMA '!O22</f>
        <v>186</v>
      </c>
      <c r="F23" s="107"/>
      <c r="G23" s="117">
        <f>SUM(B23:E23)/4</f>
        <v>157</v>
      </c>
      <c r="H23" s="100">
        <f>'[2]SKORLAMA '!AD22</f>
        <v>14.15</v>
      </c>
      <c r="I23" s="102"/>
      <c r="J23" s="73">
        <f t="shared" si="1"/>
        <v>158.15</v>
      </c>
      <c r="K23" s="73">
        <f t="shared" si="2"/>
        <v>173.15</v>
      </c>
      <c r="L23" s="73">
        <f t="shared" si="3"/>
        <v>153.15</v>
      </c>
      <c r="M23" s="73">
        <f t="shared" si="4"/>
        <v>200.15</v>
      </c>
      <c r="N23" s="76">
        <f t="shared" si="5"/>
        <v>684.6</v>
      </c>
    </row>
    <row r="24" spans="1:14" ht="15.75" thickBot="1" x14ac:dyDescent="0.3">
      <c r="A24" s="1" t="str">
        <f>'[2]SKORLAMA '!C62</f>
        <v>Fatma Sütçü</v>
      </c>
      <c r="B24" s="137">
        <f>'[2]SKORLAMA '!L23</f>
        <v>147</v>
      </c>
      <c r="C24" s="137">
        <f>'[2]SKORLAMA '!M23</f>
        <v>137</v>
      </c>
      <c r="D24" s="137">
        <f>'[2]SKORLAMA '!N23</f>
        <v>163</v>
      </c>
      <c r="E24" s="137">
        <f>'[2]SKORLAMA '!O23</f>
        <v>158</v>
      </c>
      <c r="F24" s="107"/>
      <c r="G24" s="117">
        <f>SUM(B24:E24)/2</f>
        <v>302.5</v>
      </c>
      <c r="H24" s="100">
        <f>'[2]SKORLAMA '!AD23</f>
        <v>41.25</v>
      </c>
      <c r="I24" s="102"/>
      <c r="J24" s="73">
        <f t="shared" si="1"/>
        <v>188.25</v>
      </c>
      <c r="K24" s="73">
        <f t="shared" si="2"/>
        <v>178.25</v>
      </c>
      <c r="L24" s="73">
        <f t="shared" si="3"/>
        <v>204.25</v>
      </c>
      <c r="M24" s="73">
        <f t="shared" si="4"/>
        <v>199.25</v>
      </c>
      <c r="N24" s="76">
        <f t="shared" si="5"/>
        <v>770</v>
      </c>
    </row>
    <row r="25" spans="1:14" ht="15.75" thickBot="1" x14ac:dyDescent="0.3">
      <c r="A25" s="1" t="str">
        <f>'[2]SKORLAMA '!C63</f>
        <v>Berke Başar</v>
      </c>
      <c r="B25" s="137">
        <f>'[2]SKORLAMA '!L24</f>
        <v>101</v>
      </c>
      <c r="C25" s="137">
        <f>'[2]SKORLAMA '!M24</f>
        <v>125</v>
      </c>
      <c r="D25" s="137">
        <f>'[2]SKORLAMA '!N24</f>
        <v>130</v>
      </c>
      <c r="E25" s="137">
        <f>'[2]SKORLAMA '!O24</f>
        <v>158</v>
      </c>
      <c r="F25" s="107"/>
      <c r="G25" s="117">
        <f t="shared" ref="G25:G38" si="7">SUM(B25:E25)/4</f>
        <v>128.5</v>
      </c>
      <c r="H25" s="100">
        <f>'[2]SKORLAMA '!AD24</f>
        <v>41.1</v>
      </c>
      <c r="I25" s="102"/>
      <c r="J25" s="73">
        <f t="shared" si="1"/>
        <v>142.1</v>
      </c>
      <c r="K25" s="73">
        <f t="shared" si="2"/>
        <v>166.1</v>
      </c>
      <c r="L25" s="73">
        <f t="shared" si="3"/>
        <v>171.1</v>
      </c>
      <c r="M25" s="73">
        <f t="shared" si="4"/>
        <v>199.1</v>
      </c>
      <c r="N25" s="76">
        <f t="shared" si="5"/>
        <v>678.4</v>
      </c>
    </row>
    <row r="26" spans="1:14" ht="15.75" thickBot="1" x14ac:dyDescent="0.3">
      <c r="A26" s="1" t="str">
        <f>'[2]SKORLAMA '!C64</f>
        <v>Sertuğ Arslan</v>
      </c>
      <c r="B26" s="137">
        <f>'[2]SKORLAMA '!L25</f>
        <v>123</v>
      </c>
      <c r="C26" s="137">
        <f>'[2]SKORLAMA '!M25</f>
        <v>121</v>
      </c>
      <c r="D26" s="137">
        <f>'[2]SKORLAMA '!N25</f>
        <v>95</v>
      </c>
      <c r="E26" s="137">
        <f>'[2]SKORLAMA '!O25</f>
        <v>115</v>
      </c>
      <c r="F26" s="107"/>
      <c r="G26" s="117">
        <f t="shared" si="7"/>
        <v>113.5</v>
      </c>
      <c r="H26" s="100">
        <f>'[2]SKORLAMA '!AD25</f>
        <v>62.56</v>
      </c>
      <c r="I26" s="102"/>
      <c r="J26" s="73">
        <f t="shared" si="1"/>
        <v>185.56</v>
      </c>
      <c r="K26" s="73">
        <f t="shared" si="2"/>
        <v>183.56</v>
      </c>
      <c r="L26" s="73">
        <f t="shared" si="3"/>
        <v>157.56</v>
      </c>
      <c r="M26" s="73">
        <f t="shared" si="4"/>
        <v>177.56</v>
      </c>
      <c r="N26" s="76">
        <f t="shared" si="5"/>
        <v>704.24</v>
      </c>
    </row>
    <row r="27" spans="1:14" ht="15.75" thickBot="1" x14ac:dyDescent="0.3">
      <c r="A27" s="1" t="str">
        <f>'[2]SKORLAMA '!C65</f>
        <v>Haluk Emre Mete</v>
      </c>
      <c r="B27" s="137">
        <f>'[2]SKORLAMA '!L26</f>
        <v>0</v>
      </c>
      <c r="C27" s="137">
        <f>'[2]SKORLAMA '!M26</f>
        <v>0</v>
      </c>
      <c r="D27" s="137">
        <f>'[2]SKORLAMA '!N26</f>
        <v>105</v>
      </c>
      <c r="E27" s="137">
        <f>'[2]SKORLAMA '!O26</f>
        <v>103</v>
      </c>
      <c r="F27" s="107"/>
      <c r="G27" s="117">
        <f t="shared" si="7"/>
        <v>52</v>
      </c>
      <c r="H27" s="100">
        <f>'[2]SKORLAMA '!AD26</f>
        <v>67.2</v>
      </c>
      <c r="I27" s="102"/>
      <c r="J27" s="73">
        <f t="shared" si="1"/>
        <v>67.2</v>
      </c>
      <c r="K27" s="73">
        <f t="shared" si="2"/>
        <v>67.2</v>
      </c>
      <c r="L27" s="73">
        <f t="shared" si="3"/>
        <v>172.2</v>
      </c>
      <c r="M27" s="73">
        <f t="shared" si="4"/>
        <v>170.2</v>
      </c>
      <c r="N27" s="76">
        <f t="shared" si="5"/>
        <v>476.8</v>
      </c>
    </row>
    <row r="28" spans="1:14" ht="15.75" thickBot="1" x14ac:dyDescent="0.3">
      <c r="A28" s="1" t="str">
        <f>'[2]SKORLAMA '!C66</f>
        <v>Mert Boran</v>
      </c>
      <c r="B28" s="137">
        <f>'[2]SKORLAMA '!L27</f>
        <v>116</v>
      </c>
      <c r="C28" s="137">
        <f>'[2]SKORLAMA '!M27</f>
        <v>83</v>
      </c>
      <c r="D28" s="137">
        <f>'[2]SKORLAMA '!N27</f>
        <v>0</v>
      </c>
      <c r="E28" s="137">
        <f>'[2]SKORLAMA '!O27</f>
        <v>0</v>
      </c>
      <c r="F28" s="107"/>
      <c r="G28" s="117">
        <f t="shared" si="7"/>
        <v>49.75</v>
      </c>
      <c r="H28" s="100">
        <f>'[2]SKORLAMA '!AD27</f>
        <v>71.040000000000006</v>
      </c>
      <c r="I28" s="102"/>
      <c r="J28" s="73">
        <f t="shared" si="1"/>
        <v>187.04000000000002</v>
      </c>
      <c r="K28" s="73">
        <f t="shared" si="2"/>
        <v>154.04000000000002</v>
      </c>
      <c r="L28" s="73">
        <f t="shared" si="3"/>
        <v>71.040000000000006</v>
      </c>
      <c r="M28" s="73">
        <f t="shared" si="4"/>
        <v>71.040000000000006</v>
      </c>
      <c r="N28" s="76">
        <f t="shared" si="5"/>
        <v>483.16000000000008</v>
      </c>
    </row>
    <row r="29" spans="1:14" ht="15.75" thickBot="1" x14ac:dyDescent="0.3">
      <c r="A29" s="1" t="str">
        <f>'[2]SKORLAMA '!C67</f>
        <v>Yafes benli</v>
      </c>
      <c r="B29" s="137">
        <f>'[2]SKORLAMA '!L28</f>
        <v>111</v>
      </c>
      <c r="C29" s="137">
        <f>'[2]SKORLAMA '!M28</f>
        <v>135</v>
      </c>
      <c r="D29" s="137">
        <f>'[2]SKORLAMA '!N28</f>
        <v>84</v>
      </c>
      <c r="E29" s="137">
        <f>'[2]SKORLAMA '!O28</f>
        <v>94</v>
      </c>
      <c r="F29" s="107"/>
      <c r="G29" s="117">
        <f t="shared" si="7"/>
        <v>106</v>
      </c>
      <c r="H29" s="100">
        <f>'[2]SKORLAMA '!AD28</f>
        <v>65.599999999999994</v>
      </c>
      <c r="I29" s="102"/>
      <c r="J29" s="73">
        <f t="shared" si="1"/>
        <v>176.6</v>
      </c>
      <c r="K29" s="73">
        <f t="shared" si="2"/>
        <v>200.6</v>
      </c>
      <c r="L29" s="73">
        <f t="shared" si="3"/>
        <v>149.6</v>
      </c>
      <c r="M29" s="73">
        <f t="shared" si="4"/>
        <v>159.6</v>
      </c>
      <c r="N29" s="76">
        <f t="shared" si="5"/>
        <v>686.4</v>
      </c>
    </row>
    <row r="30" spans="1:14" ht="15.75" thickBot="1" x14ac:dyDescent="0.3">
      <c r="A30" s="1" t="str">
        <f>'[2]SKORLAMA '!C68</f>
        <v>Mehmet Emin Doğan</v>
      </c>
      <c r="B30" s="137">
        <f>'[2]SKORLAMA '!L29</f>
        <v>105</v>
      </c>
      <c r="C30" s="137">
        <f>'[2]SKORLAMA '!M29</f>
        <v>120</v>
      </c>
      <c r="D30" s="137">
        <f>'[2]SKORLAMA '!N29</f>
        <v>105</v>
      </c>
      <c r="E30" s="137">
        <f>'[2]SKORLAMA '!O29</f>
        <v>116</v>
      </c>
      <c r="F30" s="107"/>
      <c r="G30" s="117">
        <f t="shared" si="7"/>
        <v>111.5</v>
      </c>
      <c r="H30" s="100">
        <f>'[2]SKORLAMA '!AD29</f>
        <v>69.400000000000006</v>
      </c>
      <c r="I30" s="102"/>
      <c r="J30" s="73">
        <f t="shared" si="1"/>
        <v>174.4</v>
      </c>
      <c r="K30" s="73">
        <f t="shared" si="2"/>
        <v>189.4</v>
      </c>
      <c r="L30" s="73">
        <f t="shared" si="3"/>
        <v>174.4</v>
      </c>
      <c r="M30" s="73">
        <f t="shared" si="4"/>
        <v>185.4</v>
      </c>
      <c r="N30" s="76">
        <f t="shared" si="5"/>
        <v>723.6</v>
      </c>
    </row>
    <row r="31" spans="1:14" ht="15.75" thickBot="1" x14ac:dyDescent="0.3">
      <c r="A31" s="1" t="str">
        <f>'[2]SKORLAMA '!C69</f>
        <v>Anıl Doğan</v>
      </c>
      <c r="B31" s="137">
        <f>'[2]SKORLAMA '!L30</f>
        <v>95</v>
      </c>
      <c r="C31" s="137">
        <f>'[2]SKORLAMA '!M30</f>
        <v>127</v>
      </c>
      <c r="D31" s="137">
        <f>'[2]SKORLAMA '!N30</f>
        <v>98</v>
      </c>
      <c r="E31" s="137">
        <f>'[2]SKORLAMA '!O30</f>
        <v>91</v>
      </c>
      <c r="F31" s="107"/>
      <c r="G31" s="117">
        <f t="shared" si="7"/>
        <v>102.75</v>
      </c>
      <c r="H31" s="100">
        <f>'[2]SKORLAMA '!AD30</f>
        <v>69.650000000000006</v>
      </c>
      <c r="I31" s="102"/>
      <c r="J31" s="73">
        <f t="shared" si="1"/>
        <v>164.65</v>
      </c>
      <c r="K31" s="73">
        <f t="shared" si="2"/>
        <v>196.65</v>
      </c>
      <c r="L31" s="73">
        <f t="shared" si="3"/>
        <v>167.65</v>
      </c>
      <c r="M31" s="73">
        <f t="shared" si="4"/>
        <v>160.65</v>
      </c>
      <c r="N31" s="76">
        <f t="shared" si="5"/>
        <v>689.6</v>
      </c>
    </row>
    <row r="32" spans="1:14" ht="15.75" thickBot="1" x14ac:dyDescent="0.3">
      <c r="A32" s="1" t="str">
        <f>'[2]SKORLAMA '!C70</f>
        <v>Enes Kaplan</v>
      </c>
      <c r="B32" s="137">
        <f>'[2]SKORLAMA '!L31</f>
        <v>0</v>
      </c>
      <c r="C32" s="137">
        <f>'[2]SKORLAMA '!M31</f>
        <v>0</v>
      </c>
      <c r="D32" s="137">
        <f>'[2]SKORLAMA '!N31</f>
        <v>0</v>
      </c>
      <c r="E32" s="137">
        <f>'[2]SKORLAMA '!O31</f>
        <v>0</v>
      </c>
      <c r="F32" s="107"/>
      <c r="G32" s="117">
        <f t="shared" si="7"/>
        <v>0</v>
      </c>
      <c r="H32" s="100">
        <f>'[2]SKORLAMA '!AD31</f>
        <v>0</v>
      </c>
      <c r="I32" s="102"/>
      <c r="J32" s="73">
        <f t="shared" si="1"/>
        <v>0</v>
      </c>
      <c r="K32" s="73">
        <f t="shared" si="2"/>
        <v>0</v>
      </c>
      <c r="L32" s="73">
        <f t="shared" si="3"/>
        <v>0</v>
      </c>
      <c r="M32" s="73">
        <f t="shared" si="4"/>
        <v>0</v>
      </c>
      <c r="N32" s="76">
        <f t="shared" si="5"/>
        <v>0</v>
      </c>
    </row>
    <row r="33" spans="1:14" ht="15.75" thickBot="1" x14ac:dyDescent="0.3">
      <c r="A33" s="1" t="str">
        <f>'[2]SKORLAMA '!C71</f>
        <v>Can Gürsoy</v>
      </c>
      <c r="B33" s="137">
        <f>'[2]SKORLAMA '!L32</f>
        <v>100</v>
      </c>
      <c r="C33" s="137">
        <f>'[2]SKORLAMA '!M32</f>
        <v>130</v>
      </c>
      <c r="D33" s="137">
        <f>'[2]SKORLAMA '!N32</f>
        <v>119</v>
      </c>
      <c r="E33" s="137">
        <f>'[2]SKORLAMA '!O32</f>
        <v>116</v>
      </c>
      <c r="F33" s="107"/>
      <c r="G33" s="117">
        <f t="shared" si="7"/>
        <v>116.25</v>
      </c>
      <c r="H33" s="100">
        <f>'[2]SKORLAMA '!AD32</f>
        <v>55.8</v>
      </c>
      <c r="I33" s="102"/>
      <c r="J33" s="73">
        <f t="shared" si="1"/>
        <v>155.80000000000001</v>
      </c>
      <c r="K33" s="73">
        <f t="shared" si="2"/>
        <v>185.8</v>
      </c>
      <c r="L33" s="73">
        <f t="shared" si="3"/>
        <v>174.8</v>
      </c>
      <c r="M33" s="73">
        <f t="shared" si="4"/>
        <v>171.8</v>
      </c>
      <c r="N33" s="76">
        <f t="shared" si="5"/>
        <v>688.2</v>
      </c>
    </row>
    <row r="34" spans="1:14" ht="15.75" thickBot="1" x14ac:dyDescent="0.3">
      <c r="A34" s="1" t="str">
        <f>'[2]SKORLAMA '!C72</f>
        <v>arslan Ray bendon</v>
      </c>
      <c r="B34" s="137">
        <f>'[2]SKORLAMA '!L33</f>
        <v>114</v>
      </c>
      <c r="C34" s="137">
        <f>'[2]SKORLAMA '!M33</f>
        <v>104</v>
      </c>
      <c r="D34" s="137">
        <f>'[2]SKORLAMA '!N33</f>
        <v>152</v>
      </c>
      <c r="E34" s="137">
        <f>'[2]SKORLAMA '!O33</f>
        <v>125</v>
      </c>
      <c r="F34" s="107"/>
      <c r="G34" s="117">
        <f t="shared" si="7"/>
        <v>123.75</v>
      </c>
      <c r="H34" s="100">
        <f>'[2]SKORLAMA '!AD33</f>
        <v>51.7</v>
      </c>
      <c r="I34" s="102"/>
      <c r="J34" s="73">
        <f t="shared" si="1"/>
        <v>165.7</v>
      </c>
      <c r="K34" s="73">
        <f t="shared" si="2"/>
        <v>155.69999999999999</v>
      </c>
      <c r="L34" s="73">
        <f t="shared" si="3"/>
        <v>203.7</v>
      </c>
      <c r="M34" s="73">
        <f t="shared" si="4"/>
        <v>176.7</v>
      </c>
      <c r="N34" s="76">
        <f t="shared" si="5"/>
        <v>701.8</v>
      </c>
    </row>
    <row r="35" spans="1:14" ht="15.75" thickBot="1" x14ac:dyDescent="0.3">
      <c r="A35" s="1" t="str">
        <f>'[2]SKORLAMA '!C73</f>
        <v>Mustafa Onur</v>
      </c>
      <c r="B35" s="137">
        <f>'[2]SKORLAMA '!L34</f>
        <v>138</v>
      </c>
      <c r="C35" s="137">
        <f>'[2]SKORLAMA '!M34</f>
        <v>190</v>
      </c>
      <c r="D35" s="137">
        <f>'[2]SKORLAMA '!N34</f>
        <v>154</v>
      </c>
      <c r="E35" s="137">
        <f>'[2]SKORLAMA '!O34</f>
        <v>160</v>
      </c>
      <c r="F35" s="107"/>
      <c r="G35" s="117">
        <f t="shared" si="7"/>
        <v>160.5</v>
      </c>
      <c r="H35" s="100">
        <f>'[2]SKORLAMA '!AD34</f>
        <v>12.5</v>
      </c>
      <c r="I35" s="102"/>
      <c r="J35" s="73">
        <f t="shared" si="1"/>
        <v>150.5</v>
      </c>
      <c r="K35" s="73">
        <f t="shared" si="2"/>
        <v>202.5</v>
      </c>
      <c r="L35" s="73">
        <f t="shared" si="3"/>
        <v>166.5</v>
      </c>
      <c r="M35" s="73">
        <f t="shared" si="4"/>
        <v>172.5</v>
      </c>
      <c r="N35" s="76">
        <f t="shared" si="5"/>
        <v>692</v>
      </c>
    </row>
    <row r="36" spans="1:14" ht="15.75" thickBot="1" x14ac:dyDescent="0.3">
      <c r="A36" s="1" t="str">
        <f>'[2]SKORLAMA '!C74</f>
        <v>Erdoğan Karakullukçu</v>
      </c>
      <c r="B36" s="137">
        <f>'[2]SKORLAMA '!L35</f>
        <v>0</v>
      </c>
      <c r="C36" s="137">
        <f>'[2]SKORLAMA '!M35</f>
        <v>0</v>
      </c>
      <c r="D36" s="137">
        <f>'[2]SKORLAMA '!N35</f>
        <v>0</v>
      </c>
      <c r="E36" s="137">
        <f>'[2]SKORLAMA '!O35</f>
        <v>0</v>
      </c>
      <c r="F36" s="107"/>
      <c r="G36" s="117">
        <f t="shared" si="7"/>
        <v>0</v>
      </c>
      <c r="H36" s="100">
        <f>'[2]SKORLAMA '!AD35</f>
        <v>18.2</v>
      </c>
      <c r="I36" s="102"/>
      <c r="J36" s="73">
        <f t="shared" si="1"/>
        <v>18.2</v>
      </c>
      <c r="K36" s="73">
        <f t="shared" si="2"/>
        <v>18.2</v>
      </c>
      <c r="L36" s="73">
        <f t="shared" si="3"/>
        <v>18.2</v>
      </c>
      <c r="M36" s="73">
        <f t="shared" si="4"/>
        <v>18.2</v>
      </c>
      <c r="N36" s="76">
        <f t="shared" si="5"/>
        <v>72.8</v>
      </c>
    </row>
    <row r="37" spans="1:14" ht="15.75" thickBot="1" x14ac:dyDescent="0.3">
      <c r="A37" s="1" t="str">
        <f>'[2]SKORLAMA '!C75</f>
        <v>Rıchard</v>
      </c>
      <c r="B37" s="137">
        <f>'[2]SKORLAMA '!L36</f>
        <v>149</v>
      </c>
      <c r="C37" s="137">
        <f>'[2]SKORLAMA '!M36</f>
        <v>157</v>
      </c>
      <c r="D37" s="137">
        <f>'[2]SKORLAMA '!N36</f>
        <v>168</v>
      </c>
      <c r="E37" s="137">
        <f>'[2]SKORLAMA '!O36</f>
        <v>161</v>
      </c>
      <c r="F37" s="107"/>
      <c r="G37" s="117">
        <f t="shared" si="7"/>
        <v>158.75</v>
      </c>
      <c r="H37" s="100">
        <f>'[2]SKORLAMA '!AD36</f>
        <v>35.4</v>
      </c>
      <c r="I37" s="102"/>
      <c r="J37" s="73">
        <f t="shared" si="1"/>
        <v>184.4</v>
      </c>
      <c r="K37" s="73">
        <f t="shared" si="2"/>
        <v>192.4</v>
      </c>
      <c r="L37" s="73">
        <f t="shared" si="3"/>
        <v>203.4</v>
      </c>
      <c r="M37" s="73">
        <f t="shared" si="4"/>
        <v>196.4</v>
      </c>
      <c r="N37" s="76">
        <f t="shared" si="5"/>
        <v>776.6</v>
      </c>
    </row>
    <row r="38" spans="1:14" ht="15.75" thickBot="1" x14ac:dyDescent="0.3">
      <c r="A38" s="1" t="str">
        <f>'[2]SKORLAMA '!C76</f>
        <v>Santo</v>
      </c>
      <c r="B38" s="137">
        <f>'[2]SKORLAMA '!L37</f>
        <v>156</v>
      </c>
      <c r="C38" s="137">
        <f>'[2]SKORLAMA '!M37</f>
        <v>131</v>
      </c>
      <c r="D38" s="137">
        <f>'[2]SKORLAMA '!N37</f>
        <v>182</v>
      </c>
      <c r="E38" s="137">
        <f>'[2]SKORLAMA '!O37</f>
        <v>128</v>
      </c>
      <c r="F38" s="107"/>
      <c r="G38" s="117">
        <f t="shared" si="7"/>
        <v>149.25</v>
      </c>
      <c r="H38" s="100">
        <f>'[2]SKORLAMA '!AD37</f>
        <v>38.200000000000003</v>
      </c>
      <c r="I38" s="102"/>
      <c r="J38" s="73">
        <f t="shared" si="1"/>
        <v>194.2</v>
      </c>
      <c r="K38" s="73">
        <f t="shared" si="2"/>
        <v>169.2</v>
      </c>
      <c r="L38" s="73">
        <f t="shared" si="3"/>
        <v>220.2</v>
      </c>
      <c r="M38" s="73">
        <f t="shared" si="4"/>
        <v>166.2</v>
      </c>
      <c r="N38" s="76">
        <f t="shared" si="5"/>
        <v>749.8</v>
      </c>
    </row>
    <row r="39" spans="1:14" x14ac:dyDescent="0.25">
      <c r="A39" s="1" t="str">
        <f>'[2]SKORLAMA '!C77</f>
        <v>Gumelar</v>
      </c>
      <c r="B39" s="137">
        <f>'[2]SKORLAMA '!L38</f>
        <v>152</v>
      </c>
      <c r="C39" s="137">
        <f>'[2]SKORLAMA '!M38</f>
        <v>133</v>
      </c>
      <c r="D39" s="137">
        <f>'[2]SKORLAMA '!N38</f>
        <v>132</v>
      </c>
      <c r="E39" s="137">
        <f>'[2]SKORLAMA '!O38</f>
        <v>113</v>
      </c>
      <c r="F39" s="107"/>
      <c r="G39" s="117">
        <f>SUM(B39:E39)/3</f>
        <v>176.66666666666666</v>
      </c>
      <c r="H39" s="100">
        <f>'[2]SKORLAMA '!AD38</f>
        <v>44.55</v>
      </c>
      <c r="I39" s="102"/>
      <c r="J39" s="73">
        <f t="shared" si="1"/>
        <v>196.55</v>
      </c>
      <c r="K39" s="73">
        <f t="shared" si="2"/>
        <v>177.55</v>
      </c>
      <c r="L39" s="73">
        <f t="shared" si="3"/>
        <v>176.55</v>
      </c>
      <c r="M39" s="73">
        <f t="shared" si="4"/>
        <v>157.55000000000001</v>
      </c>
      <c r="N39" s="76">
        <f t="shared" si="5"/>
        <v>708.2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9CE3-E18E-403A-B011-70025C760A0D}">
  <sheetPr>
    <pageSetUpPr fitToPage="1"/>
  </sheetPr>
  <dimension ref="A1:H39"/>
  <sheetViews>
    <sheetView workbookViewId="0">
      <selection activeCell="J9" sqref="J9"/>
    </sheetView>
  </sheetViews>
  <sheetFormatPr defaultRowHeight="15" x14ac:dyDescent="0.25"/>
  <cols>
    <col min="1" max="1" width="22.140625" customWidth="1"/>
    <col min="2" max="2" width="5.85546875" style="3" customWidth="1"/>
    <col min="3" max="3" width="22.42578125" customWidth="1"/>
    <col min="4" max="4" width="5.85546875" style="3" customWidth="1"/>
    <col min="5" max="5" width="23.140625" customWidth="1"/>
    <col min="6" max="6" width="5.5703125" style="3" customWidth="1"/>
    <col min="7" max="7" width="22.5703125" customWidth="1"/>
    <col min="8" max="8" width="6" style="3" customWidth="1"/>
  </cols>
  <sheetData>
    <row r="1" spans="1:8" ht="19.5" thickBot="1" x14ac:dyDescent="0.35">
      <c r="A1" s="66" t="s">
        <v>69</v>
      </c>
      <c r="C1" s="63" t="s">
        <v>76</v>
      </c>
      <c r="D1" s="169"/>
      <c r="G1" s="170" t="s">
        <v>77</v>
      </c>
      <c r="H1" s="171"/>
    </row>
    <row r="2" spans="1:8" ht="15.75" thickBot="1" x14ac:dyDescent="0.3">
      <c r="C2" s="172" t="s">
        <v>78</v>
      </c>
      <c r="D2" s="173">
        <v>259</v>
      </c>
      <c r="G2" s="168" t="s">
        <v>3</v>
      </c>
      <c r="H2" s="174">
        <v>245</v>
      </c>
    </row>
    <row r="3" spans="1:8" x14ac:dyDescent="0.25">
      <c r="C3" t="str">
        <f>'[2]EN YÜKSEK SKOR'!C122</f>
        <v>02 OCAK YÜKSEK SKOR LİSTESİ</v>
      </c>
      <c r="D3"/>
      <c r="F3"/>
      <c r="H3"/>
    </row>
    <row r="4" spans="1:8" x14ac:dyDescent="0.25">
      <c r="A4" s="175" t="str">
        <f>'[2]EN YÜKSEK SKOR'!A123</f>
        <v>Gediz Ege</v>
      </c>
      <c r="B4" s="176">
        <v>258</v>
      </c>
      <c r="C4" s="177" t="str">
        <f>'[2]EN YÜKSEK SKOR'!C123</f>
        <v>Gediz Ege</v>
      </c>
      <c r="D4" s="176">
        <f>'[2]EN YÜKSEK SKOR'!D123</f>
        <v>259</v>
      </c>
      <c r="E4" s="175" t="str">
        <f>'[2]EN YÜKSEK SKOR'!E123</f>
        <v>Osman Aydın</v>
      </c>
      <c r="F4" s="176">
        <f>'[2]EN YÜKSEK SKOR'!F123</f>
        <v>234</v>
      </c>
      <c r="G4" s="175" t="str">
        <f>'[2]EN YÜKSEK SKOR'!G123</f>
        <v>Öykü Danışık</v>
      </c>
      <c r="H4" s="176">
        <v>245</v>
      </c>
    </row>
    <row r="5" spans="1:8" x14ac:dyDescent="0.25">
      <c r="A5" s="178" t="str">
        <f>'[2]EN YÜKSEK SKOR'!A124</f>
        <v>Arslan ray Bendon</v>
      </c>
      <c r="B5" s="180">
        <f>'[2]EN YÜKSEK SKOR'!B124</f>
        <v>216.7</v>
      </c>
      <c r="C5" s="179" t="str">
        <f>'[2]EN YÜKSEK SKOR'!C124</f>
        <v>Fatih Mehmet Temelli</v>
      </c>
      <c r="D5" s="180">
        <f>'[2]EN YÜKSEK SKOR'!D124</f>
        <v>226.1</v>
      </c>
      <c r="E5" s="179" t="str">
        <f>'[2]EN YÜKSEK SKOR'!E124</f>
        <v>Can Gürsoy</v>
      </c>
      <c r="F5" s="180">
        <f>'[2]EN YÜKSEK SKOR'!F124</f>
        <v>231.8</v>
      </c>
      <c r="G5" s="179" t="str">
        <f>'[2]EN YÜKSEK SKOR'!G124</f>
        <v>Arslan ray Bendon</v>
      </c>
      <c r="H5" s="180">
        <f>'[2]EN YÜKSEK SKOR'!H124</f>
        <v>215.7</v>
      </c>
    </row>
    <row r="6" spans="1:8" x14ac:dyDescent="0.25">
      <c r="A6" s="178" t="str">
        <f>'[2]EN YÜKSEK SKOR'!A125</f>
        <v>Rıchard</v>
      </c>
      <c r="B6" s="180">
        <f>'[2]EN YÜKSEK SKOR'!B125</f>
        <v>214.4</v>
      </c>
      <c r="C6" s="179" t="str">
        <f>'[2]EN YÜKSEK SKOR'!C125</f>
        <v>Emine</v>
      </c>
      <c r="D6" s="180">
        <f>'[2]EN YÜKSEK SKOR'!D125</f>
        <v>221.8</v>
      </c>
      <c r="E6" s="179" t="str">
        <f>'[2]EN YÜKSEK SKOR'!E125</f>
        <v>Burak Kania</v>
      </c>
      <c r="F6" s="180">
        <f>'[2]EN YÜKSEK SKOR'!F125</f>
        <v>220.95</v>
      </c>
      <c r="G6" s="179" t="str">
        <f>'[2]EN YÜKSEK SKOR'!G125</f>
        <v>İsmail Eser</v>
      </c>
      <c r="H6" s="180">
        <f>'[2]EN YÜKSEK SKOR'!H125</f>
        <v>211.25</v>
      </c>
    </row>
    <row r="7" spans="1:8" x14ac:dyDescent="0.25">
      <c r="A7" s="178" t="str">
        <f>'[2]EN YÜKSEK SKOR'!A126</f>
        <v>Barış Uz</v>
      </c>
      <c r="B7" s="180">
        <f>'[2]EN YÜKSEK SKOR'!B126</f>
        <v>214.15</v>
      </c>
      <c r="C7" s="168" t="str">
        <f>'[2]EN YÜKSEK SKOR'!C126</f>
        <v>Mert Boran</v>
      </c>
      <c r="D7" s="181">
        <f>'[2]EN YÜKSEK SKOR'!D126</f>
        <v>218.04000000000002</v>
      </c>
      <c r="E7" s="179" t="str">
        <f>'[2]EN YÜKSEK SKOR'!E126</f>
        <v>nusret ispir</v>
      </c>
      <c r="F7" s="180">
        <f>'[2]EN YÜKSEK SKOR'!F126</f>
        <v>210.7</v>
      </c>
      <c r="G7" s="179" t="str">
        <f>'[2]EN YÜKSEK SKOR'!G126</f>
        <v>nusret ispir</v>
      </c>
      <c r="H7" s="180">
        <f>'[2]EN YÜKSEK SKOR'!H126</f>
        <v>209.7</v>
      </c>
    </row>
    <row r="8" spans="1:8" x14ac:dyDescent="0.25">
      <c r="A8" s="178" t="str">
        <f>'[2]EN YÜKSEK SKOR'!A127</f>
        <v>Timur Özhan</v>
      </c>
      <c r="B8" s="180">
        <f>'[2]EN YÜKSEK SKOR'!B127</f>
        <v>211.15</v>
      </c>
      <c r="C8" s="179" t="str">
        <f>'[2]EN YÜKSEK SKOR'!C127</f>
        <v>Arslan ray Bendon</v>
      </c>
      <c r="D8" s="180">
        <f>'[2]EN YÜKSEK SKOR'!D127</f>
        <v>210.7</v>
      </c>
      <c r="E8" s="177" t="str">
        <f>'[2]EN YÜKSEK SKOR'!E127</f>
        <v>Öykü Danışık</v>
      </c>
      <c r="F8" s="181">
        <f>'[2]EN YÜKSEK SKOR'!F127</f>
        <v>204.26666666666668</v>
      </c>
      <c r="G8" s="179" t="str">
        <f>'[2]EN YÜKSEK SKOR'!G127</f>
        <v>Fatih Mehmet Temelli</v>
      </c>
      <c r="H8" s="180">
        <f>'[2]EN YÜKSEK SKOR'!H127</f>
        <v>206.1</v>
      </c>
    </row>
    <row r="9" spans="1:8" x14ac:dyDescent="0.25">
      <c r="A9" s="178" t="str">
        <f>'[2]EN YÜKSEK SKOR'!A128</f>
        <v>Burak Kania</v>
      </c>
      <c r="B9" s="180">
        <f>'[2]EN YÜKSEK SKOR'!B128</f>
        <v>205.95</v>
      </c>
      <c r="C9" s="179" t="str">
        <f>'[2]EN YÜKSEK SKOR'!C128</f>
        <v>İsmail Eser</v>
      </c>
      <c r="D9" s="180">
        <f>'[2]EN YÜKSEK SKOR'!D128</f>
        <v>207.25</v>
      </c>
      <c r="E9" s="179" t="str">
        <f>'[2]EN YÜKSEK SKOR'!E128</f>
        <v>Duygu Gürkan</v>
      </c>
      <c r="F9" s="180">
        <f>'[2]EN YÜKSEK SKOR'!F128</f>
        <v>200.4</v>
      </c>
      <c r="G9" s="179" t="str">
        <f>'[2]EN YÜKSEK SKOR'!G128</f>
        <v>Mustafa Onur</v>
      </c>
      <c r="H9" s="180">
        <f>'[2]EN YÜKSEK SKOR'!H128</f>
        <v>195.5</v>
      </c>
    </row>
    <row r="10" spans="1:8" x14ac:dyDescent="0.25">
      <c r="A10" s="178" t="str">
        <f>'[2]EN YÜKSEK SKOR'!A129</f>
        <v>Yakup</v>
      </c>
      <c r="B10" s="180">
        <f>'[2]EN YÜKSEK SKOR'!B129</f>
        <v>188.12</v>
      </c>
      <c r="C10" s="179" t="str">
        <f>'[2]EN YÜKSEK SKOR'!C129</f>
        <v>Barış Uz</v>
      </c>
      <c r="D10" s="180">
        <f>'[2]EN YÜKSEK SKOR'!D129</f>
        <v>207.15</v>
      </c>
      <c r="E10" s="179" t="str">
        <f>'[2]EN YÜKSEK SKOR'!E129</f>
        <v>Ömür</v>
      </c>
      <c r="F10" s="180">
        <f>'[2]EN YÜKSEK SKOR'!F129</f>
        <v>199.3</v>
      </c>
      <c r="G10" s="177" t="str">
        <f>'[2]EN YÜKSEK SKOR'!G129</f>
        <v>Yakup</v>
      </c>
      <c r="H10" s="181">
        <f>'[2]EN YÜKSEK SKOR'!H129</f>
        <v>194.12</v>
      </c>
    </row>
    <row r="11" spans="1:8" x14ac:dyDescent="0.25">
      <c r="A11" s="182" t="str">
        <f>'[2]EN YÜKSEK SKOR'!A130</f>
        <v>Emine</v>
      </c>
      <c r="B11" s="181">
        <f>'[2]EN YÜKSEK SKOR'!B130</f>
        <v>187.8</v>
      </c>
      <c r="C11" s="179" t="str">
        <f>'[2]EN YÜKSEK SKOR'!C130</f>
        <v>Mustafa Onur</v>
      </c>
      <c r="D11" s="180">
        <f>'[2]EN YÜKSEK SKOR'!D130</f>
        <v>199.5</v>
      </c>
      <c r="E11" s="179" t="str">
        <f>'[2]EN YÜKSEK SKOR'!E130</f>
        <v>Barış Uz</v>
      </c>
      <c r="F11" s="180">
        <f>'[2]EN YÜKSEK SKOR'!F130</f>
        <v>199.15</v>
      </c>
      <c r="G11" s="179" t="str">
        <f>'[2]EN YÜKSEK SKOR'!G130</f>
        <v>Osman Aydın</v>
      </c>
      <c r="H11" s="180">
        <f>'[2]EN YÜKSEK SKOR'!H130</f>
        <v>194</v>
      </c>
    </row>
    <row r="12" spans="1:8" x14ac:dyDescent="0.25">
      <c r="A12" s="178" t="str">
        <f>'[2]EN YÜKSEK SKOR'!A131</f>
        <v>Ömür</v>
      </c>
      <c r="B12" s="180">
        <f>'[2]EN YÜKSEK SKOR'!B131</f>
        <v>185.3</v>
      </c>
      <c r="C12" s="179" t="str">
        <f>'[2]EN YÜKSEK SKOR'!C131</f>
        <v>Duygu Gürkan</v>
      </c>
      <c r="D12" s="180">
        <f>'[2]EN YÜKSEK SKOR'!D131</f>
        <v>199.4</v>
      </c>
      <c r="E12" s="179" t="str">
        <f>'[2]EN YÜKSEK SKOR'!E131</f>
        <v>Gediz Ege</v>
      </c>
      <c r="F12" s="180">
        <f>'[2]EN YÜKSEK SKOR'!F131</f>
        <v>196</v>
      </c>
      <c r="G12" s="179" t="str">
        <f>'[2]EN YÜKSEK SKOR'!G131</f>
        <v>Timur Özhan</v>
      </c>
      <c r="H12" s="180">
        <f>'[2]EN YÜKSEK SKOR'!H131</f>
        <v>192.15</v>
      </c>
    </row>
    <row r="13" spans="1:8" x14ac:dyDescent="0.25">
      <c r="A13" s="178" t="str">
        <f>'[2]EN YÜKSEK SKOR'!A132</f>
        <v>Berke Başar</v>
      </c>
      <c r="B13" s="180">
        <f>'[2]EN YÜKSEK SKOR'!B132</f>
        <v>185.1</v>
      </c>
      <c r="C13" s="179" t="str">
        <f>'[2]EN YÜKSEK SKOR'!C132</f>
        <v>Can Gürsoy</v>
      </c>
      <c r="D13" s="180">
        <f>'[2]EN YÜKSEK SKOR'!D132</f>
        <v>198.8</v>
      </c>
      <c r="E13" s="177" t="str">
        <f>'[2]EN YÜKSEK SKOR'!E132</f>
        <v>Fatih Mehmet Temelli</v>
      </c>
      <c r="F13" s="181">
        <f>'[2]EN YÜKSEK SKOR'!F132</f>
        <v>195.1</v>
      </c>
      <c r="G13" s="179" t="str">
        <f>'[2]EN YÜKSEK SKOR'!G132</f>
        <v>Emine</v>
      </c>
      <c r="H13" s="180">
        <f>'[2]EN YÜKSEK SKOR'!H132</f>
        <v>191.8</v>
      </c>
    </row>
    <row r="14" spans="1:8" x14ac:dyDescent="0.25">
      <c r="A14" s="178" t="str">
        <f>'[2]EN YÜKSEK SKOR'!A133</f>
        <v>Mustafa Onur</v>
      </c>
      <c r="B14" s="180">
        <f>'[2]EN YÜKSEK SKOR'!B133</f>
        <v>183.5</v>
      </c>
      <c r="C14" s="179" t="str">
        <f>'[2]EN YÜKSEK SKOR'!C133</f>
        <v>Burak Kania</v>
      </c>
      <c r="D14" s="180">
        <f>'[2]EN YÜKSEK SKOR'!D133</f>
        <v>197.95</v>
      </c>
      <c r="E14" s="179" t="str">
        <f>'[2]EN YÜKSEK SKOR'!E133</f>
        <v>Mehmet Emin Doğan</v>
      </c>
      <c r="F14" s="180">
        <f>'[2]EN YÜKSEK SKOR'!F133</f>
        <v>189.4</v>
      </c>
      <c r="G14" s="179" t="str">
        <f>'[2]EN YÜKSEK SKOR'!G133</f>
        <v>Barış Uz</v>
      </c>
      <c r="H14" s="180">
        <f>'[2]EN YÜKSEK SKOR'!H133</f>
        <v>190.15</v>
      </c>
    </row>
    <row r="15" spans="1:8" x14ac:dyDescent="0.25">
      <c r="A15" s="182" t="str">
        <f>'[2]EN YÜKSEK SKOR'!A134</f>
        <v>Öykü Danışık</v>
      </c>
      <c r="B15" s="181">
        <f>'[2]EN YÜKSEK SKOR'!B134</f>
        <v>183.26666666666668</v>
      </c>
      <c r="C15" s="179" t="str">
        <f>'[2]EN YÜKSEK SKOR'!C134</f>
        <v>Berke Başar</v>
      </c>
      <c r="D15" s="180">
        <f>'[2]EN YÜKSEK SKOR'!D134</f>
        <v>196.1</v>
      </c>
      <c r="E15" s="179" t="str">
        <f>'[2]EN YÜKSEK SKOR'!E134</f>
        <v>İsmail Eser</v>
      </c>
      <c r="F15" s="180">
        <f>'[2]EN YÜKSEK SKOR'!F134</f>
        <v>189.25</v>
      </c>
      <c r="G15" s="179" t="str">
        <f>'[2]EN YÜKSEK SKOR'!G134</f>
        <v>Rıchard</v>
      </c>
      <c r="H15" s="180">
        <f>'[2]EN YÜKSEK SKOR'!H134</f>
        <v>187.4</v>
      </c>
    </row>
    <row r="16" spans="1:8" x14ac:dyDescent="0.25">
      <c r="A16" s="182" t="str">
        <f>'[2]EN YÜKSEK SKOR'!A135</f>
        <v>Metin Er</v>
      </c>
      <c r="B16" s="181">
        <f>'[2]EN YÜKSEK SKOR'!B135</f>
        <v>179.2</v>
      </c>
      <c r="C16" s="179" t="str">
        <f>'[2]EN YÜKSEK SKOR'!C135</f>
        <v>Santo</v>
      </c>
      <c r="D16" s="180">
        <f>'[2]EN YÜKSEK SKOR'!D135</f>
        <v>194.2</v>
      </c>
      <c r="E16" s="177" t="str">
        <f>'[2]EN YÜKSEK SKOR'!E135</f>
        <v>Gumelar</v>
      </c>
      <c r="F16" s="181">
        <f>'[2]EN YÜKSEK SKOR'!F135</f>
        <v>185.55</v>
      </c>
      <c r="G16" s="179" t="str">
        <f>'[2]EN YÜKSEK SKOR'!G135</f>
        <v>Berke Başar</v>
      </c>
      <c r="H16" s="180">
        <f>'[2]EN YÜKSEK SKOR'!H135</f>
        <v>186.1</v>
      </c>
    </row>
    <row r="17" spans="1:8" x14ac:dyDescent="0.25">
      <c r="A17" s="178" t="str">
        <f>'[2]EN YÜKSEK SKOR'!A136</f>
        <v>Yafes benli</v>
      </c>
      <c r="B17" s="180">
        <f>'[2]EN YÜKSEK SKOR'!B136</f>
        <v>177.6</v>
      </c>
      <c r="C17" s="179" t="str">
        <f>'[2]EN YÜKSEK SKOR'!C136</f>
        <v>Ömür</v>
      </c>
      <c r="D17" s="180">
        <f>'[2]EN YÜKSEK SKOR'!D136</f>
        <v>193.3</v>
      </c>
      <c r="E17" s="179" t="str">
        <f>'[2]EN YÜKSEK SKOR'!E136</f>
        <v>Berke Başar</v>
      </c>
      <c r="F17" s="180">
        <f>'[2]EN YÜKSEK SKOR'!F136</f>
        <v>180.1</v>
      </c>
      <c r="G17" s="177" t="str">
        <f>'[2]EN YÜKSEK SKOR'!G136</f>
        <v>Gediz Ege</v>
      </c>
      <c r="H17" s="181">
        <f>'[2]EN YÜKSEK SKOR'!H136</f>
        <v>184</v>
      </c>
    </row>
    <row r="18" spans="1:8" x14ac:dyDescent="0.25">
      <c r="A18" s="178" t="str">
        <f>'[2]EN YÜKSEK SKOR'!A137</f>
        <v>Mehmet Emin Doğan</v>
      </c>
      <c r="B18" s="180">
        <f>'[2]EN YÜKSEK SKOR'!B137</f>
        <v>176.4</v>
      </c>
      <c r="C18" s="179" t="str">
        <f>'[2]EN YÜKSEK SKOR'!C137</f>
        <v>Gumelar</v>
      </c>
      <c r="D18" s="180">
        <f>'[2]EN YÜKSEK SKOR'!D137</f>
        <v>191.55</v>
      </c>
      <c r="E18" s="179" t="str">
        <f>'[2]EN YÜKSEK SKOR'!E137</f>
        <v>Yafes benli</v>
      </c>
      <c r="F18" s="180">
        <f>'[2]EN YÜKSEK SKOR'!F137</f>
        <v>179.6</v>
      </c>
      <c r="G18" s="183" t="str">
        <f>'[2]EN YÜKSEK SKOR'!G137</f>
        <v>Mehmet Emin Doğan</v>
      </c>
      <c r="H18" s="180">
        <f>'[2]EN YÜKSEK SKOR'!H137</f>
        <v>181.4</v>
      </c>
    </row>
    <row r="19" spans="1:8" x14ac:dyDescent="0.25">
      <c r="A19" s="178" t="str">
        <f>'[2]EN YÜKSEK SKOR'!A138</f>
        <v>Fatma Sütçü</v>
      </c>
      <c r="B19" s="180">
        <f>'[2]EN YÜKSEK SKOR'!B138</f>
        <v>172.25</v>
      </c>
      <c r="C19" s="179" t="str">
        <f>'[2]EN YÜKSEK SKOR'!C138</f>
        <v>Rıchard</v>
      </c>
      <c r="D19" s="180">
        <f>'[2]EN YÜKSEK SKOR'!D138</f>
        <v>186.4</v>
      </c>
      <c r="E19" s="179" t="str">
        <f>'[2]EN YÜKSEK SKOR'!E138</f>
        <v>Metin Er</v>
      </c>
      <c r="F19" s="180">
        <f>'[2]EN YÜKSEK SKOR'!F138</f>
        <v>179.2</v>
      </c>
      <c r="G19" s="179" t="str">
        <f>'[2]EN YÜKSEK SKOR'!G138</f>
        <v>Duygu Gürkan</v>
      </c>
      <c r="H19" s="180">
        <f>'[2]EN YÜKSEK SKOR'!H138</f>
        <v>179.4</v>
      </c>
    </row>
    <row r="20" spans="1:8" x14ac:dyDescent="0.25">
      <c r="A20" s="178" t="str">
        <f>'[2]EN YÜKSEK SKOR'!A139</f>
        <v>Santo</v>
      </c>
      <c r="B20" s="180">
        <f>'[2]EN YÜKSEK SKOR'!B139</f>
        <v>171.2</v>
      </c>
      <c r="C20" s="179" t="str">
        <f>'[2]EN YÜKSEK SKOR'!C139</f>
        <v>nusret ispir</v>
      </c>
      <c r="D20" s="180">
        <f>'[2]EN YÜKSEK SKOR'!D139</f>
        <v>185.7</v>
      </c>
      <c r="E20" s="179" t="str">
        <f>'[2]EN YÜKSEK SKOR'!E139</f>
        <v>Anıl Doğan</v>
      </c>
      <c r="F20" s="180">
        <f>'[2]EN YÜKSEK SKOR'!F139</f>
        <v>173.65</v>
      </c>
      <c r="G20" s="179" t="str">
        <f>'[2]EN YÜKSEK SKOR'!G139</f>
        <v>Metin Er</v>
      </c>
      <c r="H20" s="180">
        <f>'[2]EN YÜKSEK SKOR'!H139</f>
        <v>179.2</v>
      </c>
    </row>
    <row r="21" spans="1:8" x14ac:dyDescent="0.25">
      <c r="A21" s="178" t="str">
        <f>'[2]EN YÜKSEK SKOR'!A140</f>
        <v>Anıl Doğan</v>
      </c>
      <c r="B21" s="180">
        <f>'[2]EN YÜKSEK SKOR'!B140</f>
        <v>170.65</v>
      </c>
      <c r="C21" s="177" t="str">
        <f>'[2]EN YÜKSEK SKOR'!C140</f>
        <v>Öykü Danışık</v>
      </c>
      <c r="D21" s="181">
        <f>'[2]EN YÜKSEK SKOR'!D140</f>
        <v>185.26666666666668</v>
      </c>
      <c r="E21" s="179" t="str">
        <f>'[2]EN YÜKSEK SKOR'!E140</f>
        <v>Fatma Sütçü</v>
      </c>
      <c r="F21" s="180">
        <f>'[2]EN YÜKSEK SKOR'!F140</f>
        <v>172.25</v>
      </c>
      <c r="G21" s="177" t="str">
        <f>'[2]EN YÜKSEK SKOR'!G140</f>
        <v>Gumelar</v>
      </c>
      <c r="H21" s="181">
        <f>'[2]EN YÜKSEK SKOR'!H140</f>
        <v>176.55</v>
      </c>
    </row>
    <row r="22" spans="1:8" x14ac:dyDescent="0.25">
      <c r="A22" s="178" t="str">
        <f>'[2]EN YÜKSEK SKOR'!A141</f>
        <v>Gumelar</v>
      </c>
      <c r="B22" s="180">
        <f>'[2]EN YÜKSEK SKOR'!B141</f>
        <v>168.55</v>
      </c>
      <c r="C22" s="179" t="str">
        <f>'[2]EN YÜKSEK SKOR'!C141</f>
        <v>Metin Er</v>
      </c>
      <c r="D22" s="180">
        <f>'[2]EN YÜKSEK SKOR'!D141</f>
        <v>179.2</v>
      </c>
      <c r="E22" s="179" t="str">
        <f>'[2]EN YÜKSEK SKOR'!E141</f>
        <v>Emine</v>
      </c>
      <c r="F22" s="180">
        <f>'[2]EN YÜKSEK SKOR'!F141</f>
        <v>168.8</v>
      </c>
      <c r="G22" s="179" t="str">
        <f>'[2]EN YÜKSEK SKOR'!G141</f>
        <v>Fatma Sütçü</v>
      </c>
      <c r="H22" s="180">
        <f>'[2]EN YÜKSEK SKOR'!H141</f>
        <v>172.25</v>
      </c>
    </row>
    <row r="23" spans="1:8" x14ac:dyDescent="0.25">
      <c r="A23" s="178" t="str">
        <f>'[2]EN YÜKSEK SKOR'!A142</f>
        <v>nusret ispir</v>
      </c>
      <c r="B23" s="180">
        <f>'[2]EN YÜKSEK SKOR'!B142</f>
        <v>167.7</v>
      </c>
      <c r="C23" s="179" t="str">
        <f>'[2]EN YÜKSEK SKOR'!C142</f>
        <v>Yafes benli</v>
      </c>
      <c r="D23" s="180">
        <f>'[2]EN YÜKSEK SKOR'!D142</f>
        <v>177.6</v>
      </c>
      <c r="E23" s="179" t="str">
        <f>'[2]EN YÜKSEK SKOR'!E142</f>
        <v>Haluk Emre Mete</v>
      </c>
      <c r="F23" s="180">
        <f>'[2]EN YÜKSEK SKOR'!F142</f>
        <v>168.2</v>
      </c>
      <c r="G23" s="179" t="str">
        <f>'[2]EN YÜKSEK SKOR'!G142</f>
        <v>Santo</v>
      </c>
      <c r="H23" s="180">
        <f>'[2]EN YÜKSEK SKOR'!H142</f>
        <v>171.2</v>
      </c>
    </row>
    <row r="24" spans="1:8" x14ac:dyDescent="0.25">
      <c r="A24" s="178" t="str">
        <f>'[2]EN YÜKSEK SKOR'!A143</f>
        <v>Duygu Gürkan</v>
      </c>
      <c r="B24" s="180">
        <f>'[2]EN YÜKSEK SKOR'!B143</f>
        <v>167.4</v>
      </c>
      <c r="C24" s="177" t="str">
        <f>'[2]EN YÜKSEK SKOR'!C143</f>
        <v>Yakup</v>
      </c>
      <c r="D24" s="181">
        <f>'[2]EN YÜKSEK SKOR'!D143</f>
        <v>176.12</v>
      </c>
      <c r="E24" s="179" t="str">
        <f>'[2]EN YÜKSEK SKOR'!E143</f>
        <v>Yakup</v>
      </c>
      <c r="F24" s="180">
        <f>'[2]EN YÜKSEK SKOR'!F143</f>
        <v>167.12</v>
      </c>
      <c r="G24" s="179" t="str">
        <f>'[2]EN YÜKSEK SKOR'!G143</f>
        <v>Can Gürsoy</v>
      </c>
      <c r="H24" s="180">
        <f>'[2]EN YÜKSEK SKOR'!H143</f>
        <v>168.8</v>
      </c>
    </row>
    <row r="25" spans="1:8" x14ac:dyDescent="0.25">
      <c r="A25" s="178" t="str">
        <f>'[2]EN YÜKSEK SKOR'!A144</f>
        <v>Osman Aydın</v>
      </c>
      <c r="B25" s="180">
        <f>'[2]EN YÜKSEK SKOR'!B144</f>
        <v>165</v>
      </c>
      <c r="C25" s="179" t="str">
        <f>'[2]EN YÜKSEK SKOR'!C144</f>
        <v>Fatma Sütçü</v>
      </c>
      <c r="D25" s="180">
        <f>'[2]EN YÜKSEK SKOR'!D144</f>
        <v>172.25</v>
      </c>
      <c r="E25" s="179" t="str">
        <f>'[2]EN YÜKSEK SKOR'!E144</f>
        <v>Rıchard</v>
      </c>
      <c r="F25" s="180">
        <f>'[2]EN YÜKSEK SKOR'!F144</f>
        <v>166.4</v>
      </c>
      <c r="G25" s="179" t="str">
        <f>'[2]EN YÜKSEK SKOR'!G144</f>
        <v>Anıl Doğan</v>
      </c>
      <c r="H25" s="180">
        <f>'[2]EN YÜKSEK SKOR'!H144</f>
        <v>166.65</v>
      </c>
    </row>
    <row r="26" spans="1:8" x14ac:dyDescent="0.25">
      <c r="A26" s="178" t="str">
        <f>'[2]EN YÜKSEK SKOR'!A145</f>
        <v>Fatih Mehmet Temelli</v>
      </c>
      <c r="B26" s="180">
        <f>'[2]EN YÜKSEK SKOR'!B145</f>
        <v>162.1</v>
      </c>
      <c r="C26" s="179" t="str">
        <f>'[2]EN YÜKSEK SKOR'!C145</f>
        <v>Mehmet Emin Doğan</v>
      </c>
      <c r="D26" s="180">
        <f>'[2]EN YÜKSEK SKOR'!D145</f>
        <v>171.4</v>
      </c>
      <c r="E26" s="179" t="str">
        <f>'[2]EN YÜKSEK SKOR'!E145</f>
        <v>Mustafa Onur</v>
      </c>
      <c r="F26" s="180">
        <f>'[2]EN YÜKSEK SKOR'!F145</f>
        <v>165.5</v>
      </c>
      <c r="G26" s="179" t="str">
        <f>'[2]EN YÜKSEK SKOR'!G145</f>
        <v>Haluk Emre Mete</v>
      </c>
      <c r="H26" s="180">
        <f>'[2]EN YÜKSEK SKOR'!H145</f>
        <v>166.2</v>
      </c>
    </row>
    <row r="27" spans="1:8" x14ac:dyDescent="0.25">
      <c r="A27" s="178" t="str">
        <f>'[2]EN YÜKSEK SKOR'!A146</f>
        <v>İsmail Eser</v>
      </c>
      <c r="B27" s="180">
        <f>'[2]EN YÜKSEK SKOR'!B146</f>
        <v>157.25</v>
      </c>
      <c r="C27" s="179" t="str">
        <f>'[2]EN YÜKSEK SKOR'!C146</f>
        <v>Haluk Emre Mete</v>
      </c>
      <c r="D27" s="180">
        <f>'[2]EN YÜKSEK SKOR'!D146</f>
        <v>171.2</v>
      </c>
      <c r="E27" s="179" t="str">
        <f>'[2]EN YÜKSEK SKOR'!E146</f>
        <v>Santo</v>
      </c>
      <c r="F27" s="180">
        <f>'[2]EN YÜKSEK SKOR'!F146</f>
        <v>162.19999999999999</v>
      </c>
      <c r="G27" s="179" t="str">
        <f>'[2]EN YÜKSEK SKOR'!G146</f>
        <v>Sertuğ Arslan</v>
      </c>
      <c r="H27" s="180">
        <f>'[2]EN YÜKSEK SKOR'!H146</f>
        <v>164.56</v>
      </c>
    </row>
    <row r="28" spans="1:8" x14ac:dyDescent="0.25">
      <c r="A28" s="178" t="str">
        <f>'[2]EN YÜKSEK SKOR'!A147</f>
        <v>Can Gürsoy</v>
      </c>
      <c r="B28" s="180">
        <f>'[2]EN YÜKSEK SKOR'!B147</f>
        <v>147.80000000000001</v>
      </c>
      <c r="C28" s="179" t="str">
        <f>'[2]EN YÜKSEK SKOR'!C147</f>
        <v>Timur Özhan</v>
      </c>
      <c r="D28" s="180">
        <f>'[2]EN YÜKSEK SKOR'!D147</f>
        <v>171.15</v>
      </c>
      <c r="E28" s="179" t="str">
        <f>'[2]EN YÜKSEK SKOR'!E147</f>
        <v>Timur Özhan</v>
      </c>
      <c r="F28" s="180">
        <f>'[2]EN YÜKSEK SKOR'!F147</f>
        <v>157.15</v>
      </c>
      <c r="G28" s="179" t="str">
        <f>'[2]EN YÜKSEK SKOR'!G147</f>
        <v>Burak Kania</v>
      </c>
      <c r="H28" s="180">
        <f>'[2]EN YÜKSEK SKOR'!H147</f>
        <v>149.94999999999999</v>
      </c>
    </row>
    <row r="29" spans="1:8" x14ac:dyDescent="0.25">
      <c r="A29" s="178" t="str">
        <f>'[2]EN YÜKSEK SKOR'!A148</f>
        <v>Haluk Emre Mete</v>
      </c>
      <c r="B29" s="180">
        <f>'[2]EN YÜKSEK SKOR'!B148</f>
        <v>139.19999999999999</v>
      </c>
      <c r="C29" s="179" t="str">
        <f>'[2]EN YÜKSEK SKOR'!C148</f>
        <v>Osman Aydın</v>
      </c>
      <c r="D29" s="180">
        <f>'[2]EN YÜKSEK SKOR'!D148</f>
        <v>165</v>
      </c>
      <c r="E29" s="179" t="str">
        <f>'[2]EN YÜKSEK SKOR'!E148</f>
        <v>Arslan ray Bendon</v>
      </c>
      <c r="F29" s="180">
        <f>'[2]EN YÜKSEK SKOR'!F148</f>
        <v>152.69999999999999</v>
      </c>
      <c r="G29" s="179" t="str">
        <f>'[2]EN YÜKSEK SKOR'!G148</f>
        <v>Ömür</v>
      </c>
      <c r="H29" s="180">
        <f>'[2]EN YÜKSEK SKOR'!H148</f>
        <v>149.30000000000001</v>
      </c>
    </row>
    <row r="30" spans="1:8" x14ac:dyDescent="0.25">
      <c r="A30" s="178" t="str">
        <f>'[2]EN YÜKSEK SKOR'!A149</f>
        <v>Mert Boran</v>
      </c>
      <c r="B30" s="180">
        <f>'[2]EN YÜKSEK SKOR'!B149</f>
        <v>139.04000000000002</v>
      </c>
      <c r="C30" s="179" t="str">
        <f>'[2]EN YÜKSEK SKOR'!C149</f>
        <v>Anıl Doğan</v>
      </c>
      <c r="D30" s="180">
        <f>'[2]EN YÜKSEK SKOR'!D149</f>
        <v>153.65</v>
      </c>
      <c r="E30" s="179" t="str">
        <f>'[2]EN YÜKSEK SKOR'!E149</f>
        <v>Sertuğ Arslan</v>
      </c>
      <c r="F30" s="180">
        <f>'[2]EN YÜKSEK SKOR'!F149</f>
        <v>138.56</v>
      </c>
      <c r="G30" s="179" t="str">
        <f>'[2]EN YÜKSEK SKOR'!G149</f>
        <v>Yafes benli</v>
      </c>
      <c r="H30" s="180">
        <f>'[2]EN YÜKSEK SKOR'!H149</f>
        <v>143.6</v>
      </c>
    </row>
    <row r="31" spans="1:8" x14ac:dyDescent="0.25">
      <c r="A31" s="178" t="str">
        <f>'[2]EN YÜKSEK SKOR'!A150</f>
        <v>Sertuğ Arslan</v>
      </c>
      <c r="B31" s="180">
        <f>'[2]EN YÜKSEK SKOR'!B150</f>
        <v>62.56</v>
      </c>
      <c r="C31" s="179" t="str">
        <f>'[2]EN YÜKSEK SKOR'!C150</f>
        <v>Sertuğ Arslan</v>
      </c>
      <c r="D31" s="180">
        <f>'[2]EN YÜKSEK SKOR'!D150</f>
        <v>62.56</v>
      </c>
      <c r="E31" s="179" t="str">
        <f>'[2]EN YÜKSEK SKOR'!E150</f>
        <v>Mert Boran</v>
      </c>
      <c r="F31" s="180">
        <f>'[2]EN YÜKSEK SKOR'!F150</f>
        <v>71.040000000000006</v>
      </c>
      <c r="G31" s="179" t="str">
        <f>'[2]EN YÜKSEK SKOR'!G150</f>
        <v>Mert Boran</v>
      </c>
      <c r="H31" s="180">
        <f>'[2]EN YÜKSEK SKOR'!H150</f>
        <v>71.040000000000006</v>
      </c>
    </row>
    <row r="32" spans="1:8" x14ac:dyDescent="0.25">
      <c r="A32" s="178" t="str">
        <f>'[2]EN YÜKSEK SKOR'!A151</f>
        <v>Hakan Danışık</v>
      </c>
      <c r="B32" s="180">
        <f>'[2]EN YÜKSEK SKOR'!B151</f>
        <v>0</v>
      </c>
      <c r="C32" s="179" t="str">
        <f>'[2]EN YÜKSEK SKOR'!C151</f>
        <v>Hakan Danışık</v>
      </c>
      <c r="D32" s="180">
        <f>'[2]EN YÜKSEK SKOR'!D151</f>
        <v>0</v>
      </c>
      <c r="E32" s="179" t="str">
        <f>'[2]EN YÜKSEK SKOR'!E151</f>
        <v>Hakan Danışık</v>
      </c>
      <c r="F32" s="180">
        <f>'[2]EN YÜKSEK SKOR'!F151</f>
        <v>0</v>
      </c>
      <c r="G32" s="179" t="str">
        <f>'[2]EN YÜKSEK SKOR'!G151</f>
        <v>Hakan Danışık</v>
      </c>
      <c r="H32" s="180">
        <f>'[2]EN YÜKSEK SKOR'!H151</f>
        <v>0</v>
      </c>
    </row>
    <row r="33" spans="1:8" x14ac:dyDescent="0.25">
      <c r="A33" s="182" t="str">
        <f>'[2]EN YÜKSEK SKOR'!A152</f>
        <v>Ogün Paşaoğlu</v>
      </c>
      <c r="B33" s="181">
        <f>'[2]EN YÜKSEK SKOR'!B152</f>
        <v>0</v>
      </c>
      <c r="C33" s="177" t="str">
        <f>'[2]EN YÜKSEK SKOR'!C152</f>
        <v>Ogün Paşaoğlu</v>
      </c>
      <c r="D33" s="181">
        <f>'[2]EN YÜKSEK SKOR'!D152</f>
        <v>0</v>
      </c>
      <c r="E33" s="177" t="str">
        <f>'[2]EN YÜKSEK SKOR'!E152</f>
        <v>Ogün Paşaoğlu</v>
      </c>
      <c r="F33" s="181">
        <f>'[2]EN YÜKSEK SKOR'!F152</f>
        <v>0</v>
      </c>
      <c r="G33" s="177" t="str">
        <f>'[2]EN YÜKSEK SKOR'!G152</f>
        <v>Ogün Paşaoğlu</v>
      </c>
      <c r="H33" s="181">
        <f>'[2]EN YÜKSEK SKOR'!H152</f>
        <v>0</v>
      </c>
    </row>
    <row r="34" spans="1:8" x14ac:dyDescent="0.25">
      <c r="A34" s="178" t="str">
        <f>'[2]EN YÜKSEK SKOR'!A153</f>
        <v>Filiz Er</v>
      </c>
      <c r="B34" s="180">
        <f>'[2]EN YÜKSEK SKOR'!B153</f>
        <v>0</v>
      </c>
      <c r="C34" s="179" t="str">
        <f>'[2]EN YÜKSEK SKOR'!C153</f>
        <v>Filiz Er</v>
      </c>
      <c r="D34" s="180">
        <f>'[2]EN YÜKSEK SKOR'!D153</f>
        <v>0</v>
      </c>
      <c r="E34" s="179" t="str">
        <f>'[2]EN YÜKSEK SKOR'!E153</f>
        <v>Filiz Er</v>
      </c>
      <c r="F34" s="180">
        <f>'[2]EN YÜKSEK SKOR'!F153</f>
        <v>0</v>
      </c>
      <c r="G34" s="179" t="str">
        <f>'[2]EN YÜKSEK SKOR'!G153</f>
        <v>Filiz Er</v>
      </c>
      <c r="H34" s="180">
        <f>'[2]EN YÜKSEK SKOR'!H153</f>
        <v>0</v>
      </c>
    </row>
    <row r="35" spans="1:8" x14ac:dyDescent="0.25">
      <c r="A35" s="175" t="str">
        <f>'[2]EN YÜKSEK SKOR'!A154</f>
        <v>Erdoğan Karakullukçu</v>
      </c>
      <c r="B35" s="176">
        <f>'[2]EN YÜKSEK SKOR'!B154</f>
        <v>0</v>
      </c>
      <c r="C35" s="175" t="str">
        <f>'[2]EN YÜKSEK SKOR'!C154</f>
        <v>Erdoğan Karakullukçu</v>
      </c>
      <c r="D35" s="176">
        <f>'[2]EN YÜKSEK SKOR'!D154</f>
        <v>0</v>
      </c>
      <c r="E35" s="175" t="str">
        <f>'[2]EN YÜKSEK SKOR'!E154</f>
        <v>Erdoğan Karakullukçu</v>
      </c>
      <c r="F35" s="176">
        <f>'[2]EN YÜKSEK SKOR'!F154</f>
        <v>0</v>
      </c>
      <c r="G35" s="175" t="str">
        <f>'[2]EN YÜKSEK SKOR'!G154</f>
        <v>Erdoğan Karakullukçu</v>
      </c>
      <c r="H35" s="176">
        <f>'[2]EN YÜKSEK SKOR'!H154</f>
        <v>0</v>
      </c>
    </row>
    <row r="36" spans="1:8" x14ac:dyDescent="0.25">
      <c r="A36" s="175" t="str">
        <f>'[2]EN YÜKSEK SKOR'!A155</f>
        <v>Fisun ısdaş</v>
      </c>
      <c r="B36" s="176">
        <f>'[2]EN YÜKSEK SKOR'!B155</f>
        <v>0</v>
      </c>
      <c r="C36" s="175" t="str">
        <f>'[2]EN YÜKSEK SKOR'!C155</f>
        <v>Fisun ısdaş</v>
      </c>
      <c r="D36" s="176">
        <f>'[2]EN YÜKSEK SKOR'!D155</f>
        <v>0</v>
      </c>
      <c r="E36" s="175" t="str">
        <f>'[2]EN YÜKSEK SKOR'!E155</f>
        <v>Fisun ısdaş</v>
      </c>
      <c r="F36" s="176">
        <f>'[2]EN YÜKSEK SKOR'!F155</f>
        <v>0</v>
      </c>
      <c r="G36" s="175" t="str">
        <f>'[2]EN YÜKSEK SKOR'!G155</f>
        <v>Fisun ısdaş</v>
      </c>
      <c r="H36" s="176">
        <f>'[2]EN YÜKSEK SKOR'!H155</f>
        <v>0</v>
      </c>
    </row>
    <row r="37" spans="1:8" x14ac:dyDescent="0.25">
      <c r="A37" s="175" t="str">
        <f>'[2]EN YÜKSEK SKOR'!A156</f>
        <v>Tunay Isdaş</v>
      </c>
      <c r="B37" s="176">
        <f>'[2]EN YÜKSEK SKOR'!B156</f>
        <v>0</v>
      </c>
      <c r="C37" s="175" t="str">
        <f>'[2]EN YÜKSEK SKOR'!C156</f>
        <v>Tunay Isdaş</v>
      </c>
      <c r="D37" s="176">
        <f>'[2]EN YÜKSEK SKOR'!D156</f>
        <v>0</v>
      </c>
      <c r="E37" s="175" t="str">
        <f>'[2]EN YÜKSEK SKOR'!E156</f>
        <v>Tunay Isdaş</v>
      </c>
      <c r="F37" s="176">
        <f>'[2]EN YÜKSEK SKOR'!F156</f>
        <v>0</v>
      </c>
      <c r="G37" s="175" t="str">
        <f>'[2]EN YÜKSEK SKOR'!G156</f>
        <v>Tunay Isdaş</v>
      </c>
      <c r="H37" s="176">
        <f>'[2]EN YÜKSEK SKOR'!H156</f>
        <v>0</v>
      </c>
    </row>
    <row r="38" spans="1:8" x14ac:dyDescent="0.25">
      <c r="A38" s="175" t="str">
        <f>'[2]EN YÜKSEK SKOR'!A157</f>
        <v>Tugay Isdaş</v>
      </c>
      <c r="B38" s="176">
        <f>'[2]EN YÜKSEK SKOR'!B157</f>
        <v>0</v>
      </c>
      <c r="C38" s="175" t="str">
        <f>'[2]EN YÜKSEK SKOR'!C157</f>
        <v>Tugay Isdaş</v>
      </c>
      <c r="D38" s="176">
        <f>'[2]EN YÜKSEK SKOR'!D157</f>
        <v>0</v>
      </c>
      <c r="E38" s="175" t="str">
        <f>'[2]EN YÜKSEK SKOR'!E157</f>
        <v>Tugay Isdaş</v>
      </c>
      <c r="F38" s="176">
        <f>'[2]EN YÜKSEK SKOR'!F157</f>
        <v>0</v>
      </c>
      <c r="G38" s="175" t="str">
        <f>'[2]EN YÜKSEK SKOR'!G157</f>
        <v>Tugay Isdaş</v>
      </c>
      <c r="H38" s="176">
        <f>'[2]EN YÜKSEK SKOR'!H157</f>
        <v>0</v>
      </c>
    </row>
    <row r="39" spans="1:8" x14ac:dyDescent="0.25">
      <c r="A39" s="175" t="str">
        <f>'[2]EN YÜKSEK SKOR'!A158</f>
        <v>Enes Kaplan</v>
      </c>
      <c r="B39" s="176">
        <f>'[2]EN YÜKSEK SKOR'!B158</f>
        <v>0</v>
      </c>
      <c r="C39" s="175" t="str">
        <f>'[2]EN YÜKSEK SKOR'!C158</f>
        <v>Enes Kaplan</v>
      </c>
      <c r="D39" s="176">
        <f>'[2]EN YÜKSEK SKOR'!D158</f>
        <v>0</v>
      </c>
      <c r="E39" s="175" t="str">
        <f>'[2]EN YÜKSEK SKOR'!E158</f>
        <v>Enes Kaplan</v>
      </c>
      <c r="F39" s="176">
        <f>'[2]EN YÜKSEK SKOR'!F158</f>
        <v>0</v>
      </c>
      <c r="G39" s="175" t="str">
        <f>'[2]EN YÜKSEK SKOR'!G158</f>
        <v>Enes Kaplan</v>
      </c>
      <c r="H39" s="176">
        <f>'[2]EN YÜKSEK SKOR'!H158</f>
        <v>0</v>
      </c>
    </row>
  </sheetData>
  <pageMargins left="0.7" right="0.7" top="0.75" bottom="0.75" header="0.3" footer="0.3"/>
  <pageSetup paperSize="9" scale="7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BFCB-F1E0-44DA-933C-2CC9C1B433C9}">
  <sheetPr>
    <pageSetUpPr fitToPage="1"/>
  </sheetPr>
  <dimension ref="A1:O79"/>
  <sheetViews>
    <sheetView topLeftCell="B16" workbookViewId="0">
      <selection activeCell="H83" sqref="H83"/>
    </sheetView>
  </sheetViews>
  <sheetFormatPr defaultRowHeight="15" x14ac:dyDescent="0.25"/>
  <cols>
    <col min="1" max="1" width="7" customWidth="1"/>
    <col min="2" max="2" width="8.42578125" customWidth="1"/>
    <col min="3" max="3" width="24" customWidth="1"/>
    <col min="4" max="4" width="21.28515625" customWidth="1"/>
    <col min="5" max="5" width="9" customWidth="1"/>
    <col min="12" max="12" width="8.28515625" customWidth="1"/>
    <col min="13" max="13" width="8.85546875" customWidth="1"/>
    <col min="14" max="14" width="24.140625" customWidth="1"/>
    <col min="15" max="15" width="22.28515625" customWidth="1"/>
  </cols>
  <sheetData>
    <row r="1" spans="1:15" ht="19.5" thickBot="1" x14ac:dyDescent="0.35">
      <c r="A1" s="88" t="s">
        <v>13</v>
      </c>
      <c r="B1" s="12" t="s">
        <v>11</v>
      </c>
      <c r="C1" s="14" t="s">
        <v>0</v>
      </c>
      <c r="D1" s="15" t="s">
        <v>1</v>
      </c>
      <c r="E1" s="66" t="s">
        <v>50</v>
      </c>
      <c r="F1" s="65" t="s">
        <v>9</v>
      </c>
      <c r="G1" s="8" t="s">
        <v>10</v>
      </c>
      <c r="H1" s="60" t="s">
        <v>49</v>
      </c>
      <c r="I1" s="60" t="s">
        <v>49</v>
      </c>
      <c r="J1" s="8" t="s">
        <v>9</v>
      </c>
      <c r="K1" s="67" t="s">
        <v>10</v>
      </c>
      <c r="L1" s="66" t="s">
        <v>50</v>
      </c>
      <c r="M1" s="68" t="s">
        <v>11</v>
      </c>
      <c r="N1" s="14" t="s">
        <v>0</v>
      </c>
      <c r="O1" s="18" t="s">
        <v>1</v>
      </c>
    </row>
    <row r="2" spans="1:15" x14ac:dyDescent="0.25">
      <c r="A2" s="89" t="s">
        <v>31</v>
      </c>
      <c r="B2" s="85">
        <v>1</v>
      </c>
      <c r="C2" s="10" t="s">
        <v>57</v>
      </c>
      <c r="D2" s="36" t="s">
        <v>52</v>
      </c>
      <c r="E2" s="69">
        <v>40</v>
      </c>
      <c r="F2" s="1">
        <v>186</v>
      </c>
      <c r="G2" s="1">
        <v>135</v>
      </c>
      <c r="H2" s="1"/>
      <c r="I2" s="5"/>
      <c r="J2" s="5">
        <v>213</v>
      </c>
      <c r="K2" s="5">
        <v>266</v>
      </c>
      <c r="L2" s="75">
        <v>0</v>
      </c>
      <c r="M2" s="4">
        <v>2</v>
      </c>
      <c r="N2" s="7" t="s">
        <v>2</v>
      </c>
      <c r="O2" s="38" t="s">
        <v>8</v>
      </c>
    </row>
    <row r="3" spans="1:15" x14ac:dyDescent="0.25">
      <c r="A3" s="90"/>
      <c r="B3" s="20"/>
      <c r="C3" s="1"/>
      <c r="D3" s="37" t="s">
        <v>53</v>
      </c>
      <c r="E3" s="69">
        <v>22</v>
      </c>
      <c r="F3" s="1">
        <v>180</v>
      </c>
      <c r="G3" s="1">
        <v>146</v>
      </c>
      <c r="H3" s="1"/>
      <c r="I3" s="5"/>
      <c r="J3" s="5">
        <v>129</v>
      </c>
      <c r="K3" s="5">
        <v>183</v>
      </c>
      <c r="L3" s="76">
        <v>29</v>
      </c>
      <c r="M3" s="4"/>
      <c r="N3" s="5"/>
      <c r="O3" s="38" t="s">
        <v>3</v>
      </c>
    </row>
    <row r="4" spans="1:15" x14ac:dyDescent="0.25">
      <c r="A4" s="90"/>
      <c r="B4" s="20"/>
      <c r="C4" s="1"/>
      <c r="D4" s="37" t="s">
        <v>6</v>
      </c>
      <c r="E4" s="69">
        <v>23</v>
      </c>
      <c r="F4" s="1">
        <v>155</v>
      </c>
      <c r="G4" s="1">
        <v>167</v>
      </c>
      <c r="H4" s="1"/>
      <c r="I4" s="5"/>
      <c r="J4" s="5">
        <v>146</v>
      </c>
      <c r="K4" s="5">
        <v>172</v>
      </c>
      <c r="L4" s="76">
        <v>19</v>
      </c>
      <c r="M4" s="4"/>
      <c r="N4" s="5"/>
      <c r="O4" s="38" t="s">
        <v>4</v>
      </c>
    </row>
    <row r="5" spans="1:15" x14ac:dyDescent="0.25">
      <c r="A5" s="90"/>
      <c r="B5" s="20"/>
      <c r="C5" s="1"/>
      <c r="D5" s="37" t="s">
        <v>7</v>
      </c>
      <c r="E5" s="69"/>
      <c r="F5" s="1"/>
      <c r="G5" s="1"/>
      <c r="H5" s="1"/>
      <c r="I5" s="5"/>
      <c r="J5" s="5"/>
      <c r="K5" s="5"/>
      <c r="L5" s="76"/>
      <c r="M5" s="4"/>
      <c r="N5" s="5"/>
      <c r="O5" s="38" t="s">
        <v>5</v>
      </c>
    </row>
    <row r="6" spans="1:15" ht="15.75" thickBot="1" x14ac:dyDescent="0.3">
      <c r="A6" s="91"/>
      <c r="B6" s="23"/>
      <c r="C6" s="1"/>
      <c r="D6" s="16"/>
      <c r="E6" s="79"/>
      <c r="F6" s="79">
        <f>+E2+F2+E3+F3+E4+F4+E5+F5</f>
        <v>606</v>
      </c>
      <c r="G6" s="79">
        <f>+E2+G2+E3+G3+E4+G4+E5+G5</f>
        <v>533</v>
      </c>
      <c r="H6" s="16"/>
      <c r="I6" s="28"/>
      <c r="J6" s="80">
        <f>+L2+J2+L3+J3+L4+J4+L5+J5</f>
        <v>536</v>
      </c>
      <c r="K6" s="80">
        <f>+L2+K2+L3+K3+L4+K4+L5+K5</f>
        <v>669</v>
      </c>
      <c r="L6" s="28"/>
      <c r="M6" s="28"/>
      <c r="N6" s="28"/>
      <c r="O6" s="19"/>
    </row>
    <row r="7" spans="1:15" ht="15.75" thickBot="1" x14ac:dyDescent="0.3">
      <c r="A7" s="92"/>
      <c r="B7" s="24"/>
      <c r="C7" s="25"/>
      <c r="D7" s="17" t="s">
        <v>12</v>
      </c>
      <c r="E7" s="63"/>
      <c r="F7" s="158">
        <f>+F6+G6</f>
        <v>1139</v>
      </c>
      <c r="G7" s="159"/>
      <c r="H7" s="57">
        <v>1</v>
      </c>
      <c r="I7" s="59">
        <v>2</v>
      </c>
      <c r="J7" s="160">
        <f>+J6+K6</f>
        <v>1205</v>
      </c>
      <c r="K7" s="161"/>
      <c r="L7" s="59"/>
      <c r="M7" s="44"/>
      <c r="N7" s="45" t="s">
        <v>12</v>
      </c>
      <c r="O7" s="43"/>
    </row>
    <row r="8" spans="1:15" ht="15.75" thickBot="1" x14ac:dyDescent="0.3"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</row>
    <row r="9" spans="1:15" ht="19.5" thickBot="1" x14ac:dyDescent="0.35">
      <c r="A9" s="88" t="s">
        <v>13</v>
      </c>
      <c r="B9" s="12" t="s">
        <v>11</v>
      </c>
      <c r="C9" s="14" t="s">
        <v>0</v>
      </c>
      <c r="D9" s="15" t="s">
        <v>1</v>
      </c>
      <c r="E9" s="66" t="s">
        <v>50</v>
      </c>
      <c r="F9" s="8" t="s">
        <v>9</v>
      </c>
      <c r="G9" s="8" t="s">
        <v>10</v>
      </c>
      <c r="H9" s="60" t="s">
        <v>49</v>
      </c>
      <c r="I9" s="60" t="s">
        <v>49</v>
      </c>
      <c r="J9" s="8" t="s">
        <v>9</v>
      </c>
      <c r="K9" s="8" t="s">
        <v>10</v>
      </c>
      <c r="L9" s="66" t="s">
        <v>50</v>
      </c>
      <c r="M9" s="13" t="s">
        <v>11</v>
      </c>
      <c r="N9" s="14" t="s">
        <v>0</v>
      </c>
      <c r="O9" s="18" t="s">
        <v>1</v>
      </c>
    </row>
    <row r="10" spans="1:15" x14ac:dyDescent="0.25">
      <c r="A10" s="89" t="s">
        <v>32</v>
      </c>
      <c r="B10" s="20">
        <v>3</v>
      </c>
      <c r="C10" s="6" t="s">
        <v>24</v>
      </c>
      <c r="D10" s="36" t="s">
        <v>14</v>
      </c>
      <c r="E10" s="69">
        <v>3</v>
      </c>
      <c r="F10" s="1">
        <v>233</v>
      </c>
      <c r="G10" s="1">
        <v>152</v>
      </c>
      <c r="H10" s="1"/>
      <c r="I10" s="5"/>
      <c r="J10" s="5">
        <v>202</v>
      </c>
      <c r="K10" s="5">
        <v>154</v>
      </c>
      <c r="L10" s="76">
        <v>11</v>
      </c>
      <c r="M10" s="4">
        <v>4</v>
      </c>
      <c r="N10" s="74" t="s">
        <v>58</v>
      </c>
      <c r="O10" s="38" t="s">
        <v>17</v>
      </c>
    </row>
    <row r="11" spans="1:15" x14ac:dyDescent="0.25">
      <c r="A11" s="90"/>
      <c r="B11" s="20"/>
      <c r="C11" s="1"/>
      <c r="D11" s="37" t="s">
        <v>15</v>
      </c>
      <c r="E11" s="69">
        <v>26</v>
      </c>
      <c r="F11" s="1">
        <v>187</v>
      </c>
      <c r="G11" s="1">
        <v>148</v>
      </c>
      <c r="H11" s="1"/>
      <c r="I11" s="5"/>
      <c r="J11" s="5">
        <v>154</v>
      </c>
      <c r="K11" s="5"/>
      <c r="L11" s="76">
        <v>22</v>
      </c>
      <c r="M11" s="4"/>
      <c r="N11" s="5"/>
      <c r="O11" s="38" t="s">
        <v>18</v>
      </c>
    </row>
    <row r="12" spans="1:15" x14ac:dyDescent="0.25">
      <c r="A12" s="90"/>
      <c r="B12" s="20"/>
      <c r="C12" s="1"/>
      <c r="D12" s="37" t="s">
        <v>16</v>
      </c>
      <c r="E12" s="69">
        <v>23</v>
      </c>
      <c r="F12" s="1">
        <v>182</v>
      </c>
      <c r="G12" s="1">
        <v>146</v>
      </c>
      <c r="H12" s="1"/>
      <c r="I12" s="5"/>
      <c r="J12" s="5">
        <v>148</v>
      </c>
      <c r="K12" s="5">
        <v>149</v>
      </c>
      <c r="L12" s="76">
        <v>33</v>
      </c>
      <c r="M12" s="4"/>
      <c r="N12" s="5"/>
      <c r="O12" s="38" t="s">
        <v>19</v>
      </c>
    </row>
    <row r="13" spans="1:15" x14ac:dyDescent="0.25">
      <c r="A13" s="90"/>
      <c r="B13" s="20"/>
      <c r="C13" s="1"/>
      <c r="D13" s="1"/>
      <c r="E13" s="1"/>
      <c r="F13" s="1"/>
      <c r="G13" s="1"/>
      <c r="H13" s="1"/>
      <c r="I13" s="5"/>
      <c r="J13" s="5"/>
      <c r="K13" s="5">
        <v>170</v>
      </c>
      <c r="L13" s="76">
        <v>29</v>
      </c>
      <c r="M13" s="4"/>
      <c r="N13" s="5"/>
      <c r="O13" s="38" t="s">
        <v>20</v>
      </c>
    </row>
    <row r="14" spans="1:15" ht="15.75" thickBot="1" x14ac:dyDescent="0.3">
      <c r="A14" s="91"/>
      <c r="B14" s="20"/>
      <c r="C14" s="1"/>
      <c r="D14" s="16"/>
      <c r="E14" s="16"/>
      <c r="F14" s="79">
        <f>+E10+F10+E11+F11+E12+F12+E13+F13</f>
        <v>654</v>
      </c>
      <c r="G14" s="79">
        <f>+E10+G10+E11+G11+E12+G12+E13+G13</f>
        <v>498</v>
      </c>
      <c r="H14" s="16"/>
      <c r="I14" s="28"/>
      <c r="J14" s="80">
        <v>570</v>
      </c>
      <c r="K14" s="80">
        <v>546</v>
      </c>
      <c r="L14" s="28"/>
      <c r="M14" s="5"/>
      <c r="N14" s="5"/>
      <c r="O14" s="19"/>
    </row>
    <row r="15" spans="1:15" ht="15.75" thickBot="1" x14ac:dyDescent="0.3">
      <c r="A15" s="92"/>
      <c r="B15" s="86"/>
      <c r="C15" s="22"/>
      <c r="D15" s="17" t="s">
        <v>12</v>
      </c>
      <c r="E15" s="63"/>
      <c r="F15" s="158">
        <f>+F14+G14</f>
        <v>1152</v>
      </c>
      <c r="G15" s="159"/>
      <c r="H15" s="62">
        <v>2</v>
      </c>
      <c r="I15" s="58">
        <v>1</v>
      </c>
      <c r="J15" s="160">
        <f>+J14+K14</f>
        <v>1116</v>
      </c>
      <c r="K15" s="161"/>
      <c r="L15" s="59"/>
      <c r="M15" s="29"/>
      <c r="N15" s="30"/>
      <c r="O15" s="31"/>
    </row>
    <row r="16" spans="1:15" ht="15.75" thickBot="1" x14ac:dyDescent="0.3"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</row>
    <row r="17" spans="1:15" ht="19.5" thickBot="1" x14ac:dyDescent="0.35">
      <c r="A17" s="88" t="s">
        <v>13</v>
      </c>
      <c r="B17" s="12" t="s">
        <v>11</v>
      </c>
      <c r="C17" s="14" t="s">
        <v>0</v>
      </c>
      <c r="D17" s="15" t="s">
        <v>1</v>
      </c>
      <c r="E17" s="66" t="s">
        <v>50</v>
      </c>
      <c r="F17" s="8" t="s">
        <v>9</v>
      </c>
      <c r="G17" s="8" t="s">
        <v>10</v>
      </c>
      <c r="H17" s="60" t="s">
        <v>49</v>
      </c>
      <c r="I17" s="60" t="s">
        <v>49</v>
      </c>
      <c r="J17" s="8" t="s">
        <v>9</v>
      </c>
      <c r="K17" s="8" t="s">
        <v>10</v>
      </c>
      <c r="L17" s="66" t="s">
        <v>50</v>
      </c>
      <c r="M17" s="13" t="s">
        <v>11</v>
      </c>
      <c r="N17" s="14" t="s">
        <v>0</v>
      </c>
      <c r="O17" s="18" t="s">
        <v>1</v>
      </c>
    </row>
    <row r="18" spans="1:15" x14ac:dyDescent="0.25">
      <c r="A18" s="89" t="s">
        <v>33</v>
      </c>
      <c r="B18" s="20">
        <v>5</v>
      </c>
      <c r="C18" s="48" t="s">
        <v>56</v>
      </c>
      <c r="D18" s="36" t="s">
        <v>21</v>
      </c>
      <c r="E18" s="69">
        <v>38</v>
      </c>
      <c r="F18" s="1">
        <v>175</v>
      </c>
      <c r="G18" s="1">
        <v>108</v>
      </c>
      <c r="H18" s="1"/>
      <c r="I18" s="5"/>
      <c r="J18" s="5">
        <v>134</v>
      </c>
      <c r="K18" s="5">
        <v>169</v>
      </c>
      <c r="L18" s="76">
        <v>28</v>
      </c>
      <c r="M18" s="4">
        <v>6</v>
      </c>
      <c r="N18" s="7" t="s">
        <v>59</v>
      </c>
      <c r="O18" s="19" t="s">
        <v>25</v>
      </c>
    </row>
    <row r="19" spans="1:15" x14ac:dyDescent="0.25">
      <c r="A19" s="90"/>
      <c r="B19" s="20"/>
      <c r="C19" s="1"/>
      <c r="D19" s="37" t="s">
        <v>22</v>
      </c>
      <c r="E19" s="69">
        <v>0</v>
      </c>
      <c r="F19" s="1">
        <v>200</v>
      </c>
      <c r="G19" s="1">
        <v>200</v>
      </c>
      <c r="H19" s="1"/>
      <c r="I19" s="5"/>
      <c r="J19" s="5">
        <v>155</v>
      </c>
      <c r="K19" s="5">
        <v>211</v>
      </c>
      <c r="L19" s="76">
        <v>12</v>
      </c>
      <c r="M19" s="4"/>
      <c r="N19" s="5"/>
      <c r="O19" s="19" t="s">
        <v>66</v>
      </c>
    </row>
    <row r="20" spans="1:15" x14ac:dyDescent="0.25">
      <c r="A20" s="90"/>
      <c r="B20" s="20"/>
      <c r="C20" s="1"/>
      <c r="D20" s="37" t="s">
        <v>23</v>
      </c>
      <c r="E20" s="69">
        <v>25</v>
      </c>
      <c r="F20" s="1">
        <v>162</v>
      </c>
      <c r="G20" s="1">
        <v>138</v>
      </c>
      <c r="H20" s="1"/>
      <c r="I20" s="5"/>
      <c r="J20" s="5">
        <v>128</v>
      </c>
      <c r="K20" s="5">
        <v>145</v>
      </c>
      <c r="L20" s="76">
        <v>44</v>
      </c>
      <c r="M20" s="4"/>
      <c r="N20" s="5"/>
      <c r="O20" s="19" t="s">
        <v>60</v>
      </c>
    </row>
    <row r="21" spans="1:15" x14ac:dyDescent="0.25">
      <c r="A21" s="90"/>
      <c r="B21" s="20"/>
      <c r="C21" s="1"/>
      <c r="D21" s="1"/>
      <c r="E21" s="1"/>
      <c r="F21" s="1"/>
      <c r="G21" s="1"/>
      <c r="H21" s="1"/>
      <c r="I21" s="5"/>
      <c r="J21" s="5"/>
      <c r="K21" s="5"/>
      <c r="L21" s="5"/>
      <c r="M21" s="4"/>
      <c r="N21" s="5"/>
      <c r="O21" s="19"/>
    </row>
    <row r="22" spans="1:15" ht="15.75" thickBot="1" x14ac:dyDescent="0.3">
      <c r="A22" s="91"/>
      <c r="B22" s="20"/>
      <c r="C22" s="1"/>
      <c r="D22" s="16"/>
      <c r="E22" s="16"/>
      <c r="F22" s="79">
        <f>+E18+F18+E19+F19+E20+F20+E21+F21</f>
        <v>600</v>
      </c>
      <c r="G22" s="79">
        <f>+E18+G18+E19+G19+E20+G20+E21+G21</f>
        <v>509</v>
      </c>
      <c r="H22" s="16"/>
      <c r="I22" s="28"/>
      <c r="J22" s="80">
        <f>+L18+J18+L19+J19+L20+J20+L21+J21</f>
        <v>501</v>
      </c>
      <c r="K22" s="80">
        <f>+L18+K18+L19+K19+L20+K20+L21+K21</f>
        <v>609</v>
      </c>
      <c r="L22" s="28"/>
      <c r="M22" s="5"/>
      <c r="N22" s="5"/>
      <c r="O22" s="19"/>
    </row>
    <row r="23" spans="1:15" ht="15.75" thickBot="1" x14ac:dyDescent="0.3">
      <c r="A23" s="92"/>
      <c r="B23" s="86"/>
      <c r="C23" s="22"/>
      <c r="D23" s="17" t="s">
        <v>12</v>
      </c>
      <c r="E23" s="63"/>
      <c r="F23" s="158">
        <f>+F22+G22</f>
        <v>1109</v>
      </c>
      <c r="G23" s="159"/>
      <c r="H23" s="62">
        <v>0</v>
      </c>
      <c r="I23" s="58">
        <v>3</v>
      </c>
      <c r="J23" s="160">
        <f>+J22+K22</f>
        <v>1110</v>
      </c>
      <c r="K23" s="161"/>
      <c r="L23" s="59"/>
      <c r="M23" s="29"/>
      <c r="N23" s="30"/>
      <c r="O23" s="31"/>
    </row>
    <row r="24" spans="1:15" ht="15.75" thickBot="1" x14ac:dyDescent="0.3"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</row>
    <row r="25" spans="1:15" ht="19.5" thickBot="1" x14ac:dyDescent="0.35">
      <c r="A25" s="88" t="s">
        <v>13</v>
      </c>
      <c r="B25" s="12" t="s">
        <v>11</v>
      </c>
      <c r="C25" s="14" t="s">
        <v>0</v>
      </c>
      <c r="D25" s="15" t="s">
        <v>1</v>
      </c>
      <c r="E25" s="66" t="s">
        <v>50</v>
      </c>
      <c r="F25" s="8" t="s">
        <v>9</v>
      </c>
      <c r="G25" s="8" t="s">
        <v>10</v>
      </c>
      <c r="H25" s="60" t="s">
        <v>49</v>
      </c>
      <c r="I25" s="60" t="s">
        <v>49</v>
      </c>
      <c r="J25" s="8" t="s">
        <v>9</v>
      </c>
      <c r="K25" s="8" t="s">
        <v>10</v>
      </c>
      <c r="L25" s="66" t="s">
        <v>50</v>
      </c>
      <c r="M25" s="13" t="s">
        <v>11</v>
      </c>
      <c r="N25" s="14" t="s">
        <v>0</v>
      </c>
      <c r="O25" s="18" t="s">
        <v>1</v>
      </c>
    </row>
    <row r="26" spans="1:15" x14ac:dyDescent="0.25">
      <c r="A26" s="89" t="s">
        <v>34</v>
      </c>
      <c r="B26" s="20">
        <v>7</v>
      </c>
      <c r="C26" s="6" t="s">
        <v>61</v>
      </c>
      <c r="D26" s="11" t="s">
        <v>27</v>
      </c>
      <c r="E26" s="72">
        <v>30</v>
      </c>
      <c r="F26" s="1">
        <v>154</v>
      </c>
      <c r="G26" s="1">
        <v>127</v>
      </c>
      <c r="H26" s="1"/>
      <c r="I26" s="5"/>
      <c r="J26" s="5">
        <v>107</v>
      </c>
      <c r="K26" s="5">
        <v>105</v>
      </c>
      <c r="L26" s="76">
        <v>69</v>
      </c>
      <c r="M26" s="4">
        <v>8</v>
      </c>
      <c r="N26" s="7" t="s">
        <v>51</v>
      </c>
      <c r="O26" s="19" t="s">
        <v>42</v>
      </c>
    </row>
    <row r="27" spans="1:15" x14ac:dyDescent="0.25">
      <c r="A27" s="90"/>
      <c r="B27" s="20"/>
      <c r="C27" s="1" t="s">
        <v>26</v>
      </c>
      <c r="D27" s="1" t="s">
        <v>28</v>
      </c>
      <c r="E27" s="73">
        <v>55</v>
      </c>
      <c r="F27" s="1">
        <v>132</v>
      </c>
      <c r="G27" s="1">
        <v>143</v>
      </c>
      <c r="H27" s="1"/>
      <c r="I27" s="5"/>
      <c r="J27" s="5">
        <v>70</v>
      </c>
      <c r="K27" s="5">
        <v>108</v>
      </c>
      <c r="L27" s="76">
        <v>72</v>
      </c>
      <c r="M27" s="4"/>
      <c r="N27" s="46">
        <v>5395252526</v>
      </c>
      <c r="O27" s="19" t="s">
        <v>43</v>
      </c>
    </row>
    <row r="28" spans="1:15" x14ac:dyDescent="0.25">
      <c r="A28" s="90"/>
      <c r="B28" s="20"/>
      <c r="C28" s="1"/>
      <c r="D28" s="1" t="s">
        <v>29</v>
      </c>
      <c r="E28" s="73"/>
      <c r="F28" s="1"/>
      <c r="G28" s="1"/>
      <c r="H28" s="1"/>
      <c r="I28" s="5"/>
      <c r="J28" s="5">
        <v>123</v>
      </c>
      <c r="K28" s="5">
        <v>89</v>
      </c>
      <c r="L28" s="76">
        <v>69</v>
      </c>
      <c r="M28" s="4"/>
      <c r="N28" s="5"/>
      <c r="O28" s="19" t="s">
        <v>44</v>
      </c>
    </row>
    <row r="29" spans="1:15" x14ac:dyDescent="0.25">
      <c r="A29" s="90"/>
      <c r="B29" s="20"/>
      <c r="C29" s="1"/>
      <c r="D29" s="1" t="s">
        <v>30</v>
      </c>
      <c r="E29" s="73">
        <v>72</v>
      </c>
      <c r="F29" s="1">
        <v>116</v>
      </c>
      <c r="G29" s="1">
        <v>85</v>
      </c>
      <c r="H29" s="1"/>
      <c r="I29" s="5"/>
      <c r="J29" s="5"/>
      <c r="K29" s="5"/>
      <c r="L29" s="76"/>
      <c r="M29" s="4"/>
      <c r="N29" s="5"/>
      <c r="O29" s="19" t="s">
        <v>45</v>
      </c>
    </row>
    <row r="30" spans="1:15" ht="15.75" thickBot="1" x14ac:dyDescent="0.3">
      <c r="A30" s="91"/>
      <c r="B30" s="20"/>
      <c r="C30" s="1"/>
      <c r="D30" s="16"/>
      <c r="E30" s="16"/>
      <c r="F30" s="79">
        <f>+E26+F26+E27+F27+E28+F28+E29+F29</f>
        <v>559</v>
      </c>
      <c r="G30" s="79">
        <f>+E26+G26+E27+G27+E28+G28+E29+G29</f>
        <v>512</v>
      </c>
      <c r="H30" s="16"/>
      <c r="I30" s="28"/>
      <c r="J30" s="80">
        <f>+L26+J26+L27+J27+L28+J28+L29+J29</f>
        <v>510</v>
      </c>
      <c r="K30" s="80">
        <f>+L26+K26+L27+K27+L28+K28+L29+K29</f>
        <v>512</v>
      </c>
      <c r="L30" s="28"/>
      <c r="M30" s="5"/>
      <c r="N30" s="5"/>
      <c r="O30" s="19"/>
    </row>
    <row r="31" spans="1:15" ht="15.75" thickBot="1" x14ac:dyDescent="0.3">
      <c r="A31" s="92"/>
      <c r="B31" s="86"/>
      <c r="C31" s="22"/>
      <c r="D31" s="17" t="s">
        <v>12</v>
      </c>
      <c r="E31" s="63"/>
      <c r="F31" s="158">
        <f>+F30+G30</f>
        <v>1071</v>
      </c>
      <c r="G31" s="159"/>
      <c r="H31" s="62">
        <v>2.5</v>
      </c>
      <c r="I31" s="58">
        <v>0.5</v>
      </c>
      <c r="J31" s="160">
        <f>+J30+K30</f>
        <v>1022</v>
      </c>
      <c r="K31" s="161"/>
      <c r="L31" s="59"/>
      <c r="M31" s="29"/>
      <c r="N31" s="30"/>
      <c r="O31" s="31"/>
    </row>
    <row r="32" spans="1:15" ht="15.75" thickBot="1" x14ac:dyDescent="0.3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</row>
    <row r="33" spans="1:15" ht="19.5" thickBot="1" x14ac:dyDescent="0.35">
      <c r="A33" s="88" t="s">
        <v>13</v>
      </c>
      <c r="B33" s="12" t="s">
        <v>11</v>
      </c>
      <c r="C33" s="14" t="s">
        <v>0</v>
      </c>
      <c r="D33" s="15" t="s">
        <v>1</v>
      </c>
      <c r="E33" s="66" t="s">
        <v>50</v>
      </c>
      <c r="F33" s="8" t="s">
        <v>9</v>
      </c>
      <c r="G33" s="8">
        <v>88</v>
      </c>
      <c r="H33" s="60" t="s">
        <v>49</v>
      </c>
      <c r="I33" s="60" t="s">
        <v>49</v>
      </c>
      <c r="J33" s="8" t="s">
        <v>9</v>
      </c>
      <c r="K33" s="8" t="s">
        <v>10</v>
      </c>
      <c r="L33" s="66" t="s">
        <v>50</v>
      </c>
      <c r="M33" s="13" t="s">
        <v>11</v>
      </c>
      <c r="N33" s="14" t="s">
        <v>0</v>
      </c>
      <c r="O33" s="18" t="s">
        <v>1</v>
      </c>
    </row>
    <row r="34" spans="1:15" x14ac:dyDescent="0.25">
      <c r="A34" s="89" t="s">
        <v>35</v>
      </c>
      <c r="B34" s="20">
        <v>9</v>
      </c>
      <c r="C34" s="6" t="s">
        <v>62</v>
      </c>
      <c r="D34" s="11" t="s">
        <v>70</v>
      </c>
      <c r="E34" s="72"/>
      <c r="F34" s="1"/>
      <c r="G34" s="1"/>
      <c r="H34" s="1"/>
      <c r="I34" s="5"/>
      <c r="J34" s="5">
        <v>134</v>
      </c>
      <c r="K34" s="5">
        <v>137</v>
      </c>
      <c r="L34" s="76">
        <v>46</v>
      </c>
      <c r="M34" s="4">
        <v>10</v>
      </c>
      <c r="N34" s="7" t="s">
        <v>67</v>
      </c>
      <c r="O34" s="19" t="s">
        <v>68</v>
      </c>
    </row>
    <row r="35" spans="1:15" x14ac:dyDescent="0.25">
      <c r="A35" s="90"/>
      <c r="B35" s="20"/>
      <c r="C35" s="1"/>
      <c r="D35" s="1" t="s">
        <v>71</v>
      </c>
      <c r="E35" s="73">
        <v>58</v>
      </c>
      <c r="F35" s="1">
        <v>127</v>
      </c>
      <c r="G35" s="1">
        <v>122</v>
      </c>
      <c r="H35" s="1"/>
      <c r="I35" s="5"/>
      <c r="J35" s="5">
        <v>156</v>
      </c>
      <c r="K35" s="5">
        <v>146</v>
      </c>
      <c r="L35" s="76">
        <v>49</v>
      </c>
      <c r="M35" s="4"/>
      <c r="N35" s="5"/>
      <c r="O35" s="19" t="s">
        <v>64</v>
      </c>
    </row>
    <row r="36" spans="1:15" x14ac:dyDescent="0.25">
      <c r="A36" s="90"/>
      <c r="B36" s="20"/>
      <c r="C36" s="1"/>
      <c r="D36" s="1" t="s">
        <v>72</v>
      </c>
      <c r="E36" s="73">
        <v>3</v>
      </c>
      <c r="F36" s="1">
        <v>154</v>
      </c>
      <c r="G36" s="1">
        <v>242</v>
      </c>
      <c r="H36" s="1"/>
      <c r="I36" s="5"/>
      <c r="J36" s="5">
        <v>109</v>
      </c>
      <c r="K36" s="5">
        <v>117</v>
      </c>
      <c r="L36" s="76">
        <v>43</v>
      </c>
      <c r="M36" s="4"/>
      <c r="N36" s="5"/>
      <c r="O36" s="19" t="s">
        <v>65</v>
      </c>
    </row>
    <row r="37" spans="1:15" x14ac:dyDescent="0.25">
      <c r="A37" s="90"/>
      <c r="B37" s="20"/>
      <c r="C37" s="1"/>
      <c r="D37" s="1" t="s">
        <v>63</v>
      </c>
      <c r="E37" s="73">
        <v>18</v>
      </c>
      <c r="F37" s="1">
        <v>184</v>
      </c>
      <c r="G37" s="1">
        <v>154</v>
      </c>
      <c r="H37" s="1"/>
      <c r="I37" s="5"/>
      <c r="J37" s="5"/>
      <c r="K37" s="5"/>
      <c r="L37" s="76"/>
      <c r="M37" s="4"/>
      <c r="N37" s="5"/>
      <c r="O37" s="19"/>
    </row>
    <row r="38" spans="1:15" ht="15.75" thickBot="1" x14ac:dyDescent="0.3">
      <c r="A38" s="91"/>
      <c r="B38" s="20"/>
      <c r="C38" s="1"/>
      <c r="D38" s="16"/>
      <c r="E38" s="16"/>
      <c r="F38" s="79">
        <f>+E34+F34+E35+F35+E36+F36+E37+F37</f>
        <v>544</v>
      </c>
      <c r="G38" s="79">
        <f>+E34+G34+E35+G35+E36+G36+E37+G37</f>
        <v>597</v>
      </c>
      <c r="H38" s="16"/>
      <c r="I38" s="28"/>
      <c r="J38" s="80">
        <f>+L34+J34+L35+J35+L36+J36+L37+J37</f>
        <v>537</v>
      </c>
      <c r="K38" s="80">
        <f>+L34+K34+L35+K35+L36+K36+L37+K37</f>
        <v>538</v>
      </c>
      <c r="L38" s="28"/>
      <c r="M38" s="5"/>
      <c r="N38" s="5"/>
      <c r="O38" s="19"/>
    </row>
    <row r="39" spans="1:15" ht="15.75" thickBot="1" x14ac:dyDescent="0.3">
      <c r="A39" s="92"/>
      <c r="B39" s="86"/>
      <c r="C39" s="22"/>
      <c r="D39" s="17" t="s">
        <v>12</v>
      </c>
      <c r="E39" s="63"/>
      <c r="F39" s="158">
        <f>+F38+G38</f>
        <v>1141</v>
      </c>
      <c r="G39" s="159"/>
      <c r="H39" s="62">
        <v>3</v>
      </c>
      <c r="I39" s="58">
        <v>0</v>
      </c>
      <c r="J39" s="160">
        <f>+J38+K38</f>
        <v>1075</v>
      </c>
      <c r="K39" s="161"/>
      <c r="L39" s="59"/>
      <c r="M39" s="29"/>
      <c r="N39" s="30"/>
      <c r="O39" s="31"/>
    </row>
    <row r="40" spans="1:15" ht="15.75" thickBo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19.5" thickBot="1" x14ac:dyDescent="0.35">
      <c r="A41" s="12" t="s">
        <v>13</v>
      </c>
      <c r="B41" s="13" t="s">
        <v>11</v>
      </c>
      <c r="C41" s="14" t="s">
        <v>0</v>
      </c>
      <c r="D41" s="15" t="s">
        <v>1</v>
      </c>
      <c r="E41" s="66" t="s">
        <v>50</v>
      </c>
      <c r="F41" s="8" t="s">
        <v>9</v>
      </c>
      <c r="G41" s="8" t="s">
        <v>10</v>
      </c>
      <c r="H41" s="60" t="s">
        <v>49</v>
      </c>
      <c r="I41" s="60" t="s">
        <v>49</v>
      </c>
      <c r="J41" s="8" t="s">
        <v>9</v>
      </c>
      <c r="K41" s="8" t="s">
        <v>10</v>
      </c>
      <c r="L41" s="66" t="s">
        <v>50</v>
      </c>
      <c r="M41" s="13" t="s">
        <v>11</v>
      </c>
      <c r="N41" s="14" t="s">
        <v>0</v>
      </c>
      <c r="O41" s="18" t="s">
        <v>1</v>
      </c>
    </row>
    <row r="42" spans="1:15" x14ac:dyDescent="0.25">
      <c r="A42" s="26" t="s">
        <v>31</v>
      </c>
      <c r="B42" s="9">
        <v>7</v>
      </c>
      <c r="C42" s="10" t="str">
        <f t="shared" ref="C42:D45" si="0">C26</f>
        <v>FALSOCULAR</v>
      </c>
      <c r="D42" s="11" t="str">
        <f t="shared" si="0"/>
        <v>Berke Başar</v>
      </c>
      <c r="E42" s="72">
        <f t="shared" ref="E42:E43" si="1">E26</f>
        <v>30</v>
      </c>
      <c r="F42" s="1">
        <v>144</v>
      </c>
      <c r="G42" s="1">
        <v>184</v>
      </c>
      <c r="H42" s="1"/>
      <c r="I42" s="5"/>
      <c r="J42" s="5">
        <v>177</v>
      </c>
      <c r="K42" s="5">
        <v>183</v>
      </c>
      <c r="L42" s="70">
        <f t="shared" ref="L42:L44" si="2">E10</f>
        <v>3</v>
      </c>
      <c r="M42" s="4">
        <v>3</v>
      </c>
      <c r="N42" s="7" t="str">
        <f t="shared" ref="N42:O44" si="3">C10</f>
        <v>BOWLİNG YILDIZLARI</v>
      </c>
      <c r="O42" s="19" t="str">
        <f t="shared" si="3"/>
        <v>Fatih Mehmet Temelli</v>
      </c>
    </row>
    <row r="43" spans="1:15" x14ac:dyDescent="0.25">
      <c r="A43" s="20"/>
      <c r="B43" s="2"/>
      <c r="C43" s="1" t="str">
        <f t="shared" si="0"/>
        <v>0539 473 0899</v>
      </c>
      <c r="D43" s="1" t="str">
        <f t="shared" si="0"/>
        <v>Sertuğ Arslan</v>
      </c>
      <c r="E43" s="73">
        <f t="shared" si="1"/>
        <v>55</v>
      </c>
      <c r="F43" s="1">
        <v>96</v>
      </c>
      <c r="G43" s="1">
        <v>115</v>
      </c>
      <c r="H43" s="1"/>
      <c r="I43" s="5"/>
      <c r="J43" s="5">
        <v>132</v>
      </c>
      <c r="K43" s="5">
        <v>165</v>
      </c>
      <c r="L43" s="70">
        <f t="shared" si="2"/>
        <v>26</v>
      </c>
      <c r="M43" s="4"/>
      <c r="N43" s="5">
        <f t="shared" si="3"/>
        <v>0</v>
      </c>
      <c r="O43" s="19" t="str">
        <f t="shared" si="3"/>
        <v>Timur Özhan</v>
      </c>
    </row>
    <row r="44" spans="1:15" x14ac:dyDescent="0.25">
      <c r="A44" s="20"/>
      <c r="B44" s="2"/>
      <c r="C44" s="1"/>
      <c r="D44" s="1" t="str">
        <f t="shared" si="0"/>
        <v>Haluk Emre Mete</v>
      </c>
      <c r="E44" s="73">
        <v>85</v>
      </c>
      <c r="F44" s="1">
        <v>81</v>
      </c>
      <c r="G44" s="1">
        <v>86</v>
      </c>
      <c r="H44" s="1"/>
      <c r="I44" s="5"/>
      <c r="J44" s="5">
        <v>153</v>
      </c>
      <c r="K44" s="5">
        <v>166</v>
      </c>
      <c r="L44" s="70">
        <f t="shared" si="2"/>
        <v>23</v>
      </c>
      <c r="M44" s="4"/>
      <c r="N44" s="5">
        <f t="shared" si="3"/>
        <v>0</v>
      </c>
      <c r="O44" s="19" t="str">
        <f t="shared" si="3"/>
        <v>Burak Kania</v>
      </c>
    </row>
    <row r="45" spans="1:15" x14ac:dyDescent="0.25">
      <c r="A45" s="20"/>
      <c r="B45" s="2"/>
      <c r="C45" s="1"/>
      <c r="D45" s="1" t="str">
        <f t="shared" si="0"/>
        <v>Mert Boran</v>
      </c>
      <c r="E45" s="73"/>
      <c r="F45" s="1"/>
      <c r="G45" s="1"/>
      <c r="H45" s="1"/>
      <c r="I45" s="5"/>
      <c r="J45" s="5"/>
      <c r="K45" s="5"/>
      <c r="L45" s="5"/>
      <c r="M45" s="4"/>
      <c r="N45" s="5"/>
      <c r="O45" s="19"/>
    </row>
    <row r="46" spans="1:15" ht="15.75" thickBot="1" x14ac:dyDescent="0.3">
      <c r="A46" s="23"/>
      <c r="B46" s="1"/>
      <c r="C46" s="1"/>
      <c r="D46" s="16"/>
      <c r="E46" s="16"/>
      <c r="F46" s="79">
        <f>+E42+F42+E43+F43+E44+F44+E45+F45</f>
        <v>491</v>
      </c>
      <c r="G46" s="79">
        <f>+E42+G42+E43+G43+E44+G44+E45+G45</f>
        <v>555</v>
      </c>
      <c r="H46" s="16"/>
      <c r="I46" s="28"/>
      <c r="J46" s="80">
        <f>+L42+J42+L43+J43+L44+J44+L45+J45</f>
        <v>514</v>
      </c>
      <c r="K46" s="80">
        <f>+L42+K42+L43+K43+L44+K44+L45+K45</f>
        <v>566</v>
      </c>
      <c r="L46" s="28"/>
      <c r="M46" s="5"/>
      <c r="N46" s="5"/>
      <c r="O46" s="19"/>
    </row>
    <row r="47" spans="1:15" ht="15.75" thickBot="1" x14ac:dyDescent="0.3">
      <c r="A47" s="24"/>
      <c r="B47" s="22"/>
      <c r="C47" s="25"/>
      <c r="D47" s="17" t="s">
        <v>12</v>
      </c>
      <c r="E47" s="63"/>
      <c r="F47" s="158">
        <f>+F46+G46</f>
        <v>1046</v>
      </c>
      <c r="G47" s="159"/>
      <c r="H47" s="62">
        <v>0</v>
      </c>
      <c r="I47" s="58">
        <v>3</v>
      </c>
      <c r="J47" s="160">
        <f>+J46+K46</f>
        <v>1080</v>
      </c>
      <c r="K47" s="161"/>
      <c r="L47" s="59"/>
      <c r="M47" s="29"/>
      <c r="N47" s="30"/>
      <c r="O47" s="31"/>
    </row>
    <row r="48" spans="1:15" ht="15.75" thickBot="1" x14ac:dyDescent="0.3"/>
    <row r="49" spans="1:15" ht="19.5" thickBot="1" x14ac:dyDescent="0.35">
      <c r="A49" s="12" t="s">
        <v>13</v>
      </c>
      <c r="B49" s="13" t="s">
        <v>11</v>
      </c>
      <c r="C49" s="14" t="s">
        <v>0</v>
      </c>
      <c r="D49" s="15" t="s">
        <v>1</v>
      </c>
      <c r="E49" s="66" t="s">
        <v>50</v>
      </c>
      <c r="F49" s="8" t="s">
        <v>9</v>
      </c>
      <c r="G49" s="8" t="s">
        <v>10</v>
      </c>
      <c r="H49" s="60" t="s">
        <v>49</v>
      </c>
      <c r="I49" s="60" t="s">
        <v>49</v>
      </c>
      <c r="J49" s="8" t="s">
        <v>9</v>
      </c>
      <c r="K49" s="8" t="s">
        <v>10</v>
      </c>
      <c r="L49" s="66" t="s">
        <v>50</v>
      </c>
      <c r="M49" s="13" t="s">
        <v>11</v>
      </c>
      <c r="N49" s="14" t="s">
        <v>0</v>
      </c>
      <c r="O49" s="18" t="s">
        <v>1</v>
      </c>
    </row>
    <row r="50" spans="1:15" x14ac:dyDescent="0.25">
      <c r="A50" s="26" t="s">
        <v>32</v>
      </c>
      <c r="B50" s="2">
        <v>1</v>
      </c>
      <c r="C50" s="35" t="str">
        <f t="shared" ref="C50" si="4">C2</f>
        <v>AĞIR TOPLAR</v>
      </c>
      <c r="D50" s="36" t="s">
        <v>52</v>
      </c>
      <c r="E50" s="69">
        <f t="shared" ref="E50:E52" si="5">E2</f>
        <v>40</v>
      </c>
      <c r="F50" s="1">
        <v>136</v>
      </c>
      <c r="G50" s="1">
        <v>103</v>
      </c>
      <c r="H50" s="1"/>
      <c r="I50" s="5"/>
      <c r="J50" s="5">
        <v>162</v>
      </c>
      <c r="K50" s="5">
        <v>155</v>
      </c>
      <c r="L50" s="76">
        <f t="shared" ref="L50:L52" si="6">L18</f>
        <v>28</v>
      </c>
      <c r="M50" s="4">
        <v>6</v>
      </c>
      <c r="N50" s="7" t="str">
        <f t="shared" ref="N50:O52" si="7">N18</f>
        <v>ÇOK PİS YENERİZ</v>
      </c>
      <c r="O50" s="19" t="str">
        <f t="shared" si="7"/>
        <v>İsmail Eser</v>
      </c>
    </row>
    <row r="51" spans="1:15" x14ac:dyDescent="0.25">
      <c r="A51" s="20"/>
      <c r="B51" s="2"/>
      <c r="C51" s="34"/>
      <c r="D51" s="37" t="s">
        <v>53</v>
      </c>
      <c r="E51" s="69">
        <f t="shared" si="5"/>
        <v>22</v>
      </c>
      <c r="F51" s="1">
        <v>148</v>
      </c>
      <c r="G51" s="1">
        <v>175</v>
      </c>
      <c r="H51" s="1"/>
      <c r="I51" s="5"/>
      <c r="J51" s="5">
        <v>165</v>
      </c>
      <c r="K51" s="5">
        <v>167</v>
      </c>
      <c r="L51" s="76">
        <f t="shared" si="6"/>
        <v>12</v>
      </c>
      <c r="M51" s="4"/>
      <c r="N51" s="5">
        <f t="shared" si="7"/>
        <v>0</v>
      </c>
      <c r="O51" s="19" t="str">
        <f t="shared" si="7"/>
        <v>Barış Uz</v>
      </c>
    </row>
    <row r="52" spans="1:15" x14ac:dyDescent="0.25">
      <c r="A52" s="20"/>
      <c r="B52" s="2"/>
      <c r="C52" s="34"/>
      <c r="D52" s="37" t="s">
        <v>6</v>
      </c>
      <c r="E52" s="69">
        <f t="shared" si="5"/>
        <v>23</v>
      </c>
      <c r="F52" s="1">
        <v>152</v>
      </c>
      <c r="G52" s="1">
        <v>173</v>
      </c>
      <c r="H52" s="1"/>
      <c r="I52" s="5"/>
      <c r="J52" s="5">
        <v>130</v>
      </c>
      <c r="K52" s="5">
        <v>137</v>
      </c>
      <c r="L52" s="76">
        <f t="shared" si="6"/>
        <v>44</v>
      </c>
      <c r="M52" s="4"/>
      <c r="N52" s="5">
        <f t="shared" si="7"/>
        <v>0</v>
      </c>
      <c r="O52" s="19" t="str">
        <f t="shared" si="7"/>
        <v>Fatma Sütçü</v>
      </c>
    </row>
    <row r="53" spans="1:15" x14ac:dyDescent="0.25">
      <c r="A53" s="20"/>
      <c r="B53" s="2"/>
      <c r="C53" s="34"/>
      <c r="D53" s="37" t="s">
        <v>7</v>
      </c>
      <c r="E53" s="69"/>
      <c r="F53" s="1"/>
      <c r="G53" s="1"/>
      <c r="H53" s="1"/>
      <c r="I53" s="5"/>
      <c r="J53" s="5"/>
      <c r="K53" s="5"/>
      <c r="L53" s="5"/>
      <c r="M53" s="4"/>
      <c r="N53" s="5"/>
      <c r="O53" s="19"/>
    </row>
    <row r="54" spans="1:15" ht="15.75" thickBot="1" x14ac:dyDescent="0.3">
      <c r="A54" s="23"/>
      <c r="B54" s="2"/>
      <c r="C54" s="1"/>
      <c r="D54" s="16"/>
      <c r="E54" s="16"/>
      <c r="F54" s="79">
        <f>+E50+F50+E51+F51+E52+F52+E53+F53</f>
        <v>521</v>
      </c>
      <c r="G54" s="79">
        <f>+E50+G50+E51+G51+E52+G52+E53+G53</f>
        <v>536</v>
      </c>
      <c r="H54" s="16"/>
      <c r="I54" s="28"/>
      <c r="J54" s="80">
        <f>+L50+J50+L51+J51+L52+J52+L53+J53</f>
        <v>541</v>
      </c>
      <c r="K54" s="80">
        <f>+L50+K50+L51+K51+L52+K52+L53+K53</f>
        <v>543</v>
      </c>
      <c r="L54" s="28"/>
      <c r="M54" s="5"/>
      <c r="N54" s="5"/>
      <c r="O54" s="19"/>
    </row>
    <row r="55" spans="1:15" ht="15.75" thickBot="1" x14ac:dyDescent="0.3">
      <c r="A55" s="24"/>
      <c r="B55" s="21"/>
      <c r="C55" s="22"/>
      <c r="D55" s="17" t="s">
        <v>12</v>
      </c>
      <c r="E55" s="63"/>
      <c r="F55" s="158">
        <f>+F54+G54</f>
        <v>1057</v>
      </c>
      <c r="G55" s="159"/>
      <c r="H55" s="62">
        <v>0</v>
      </c>
      <c r="I55" s="58">
        <v>3</v>
      </c>
      <c r="J55" s="160">
        <f>+J54+K54</f>
        <v>1084</v>
      </c>
      <c r="K55" s="161"/>
      <c r="L55" s="59"/>
      <c r="M55" s="29"/>
      <c r="N55" s="30"/>
      <c r="O55" s="31"/>
    </row>
    <row r="56" spans="1:15" ht="15.75" thickBot="1" x14ac:dyDescent="0.3"/>
    <row r="57" spans="1:15" ht="19.5" thickBot="1" x14ac:dyDescent="0.35">
      <c r="A57" s="12" t="s">
        <v>13</v>
      </c>
      <c r="B57" s="13" t="s">
        <v>11</v>
      </c>
      <c r="C57" s="14" t="s">
        <v>0</v>
      </c>
      <c r="D57" s="15" t="s">
        <v>1</v>
      </c>
      <c r="E57" s="66" t="s">
        <v>50</v>
      </c>
      <c r="F57" s="8" t="s">
        <v>9</v>
      </c>
      <c r="G57" s="8" t="s">
        <v>10</v>
      </c>
      <c r="H57" s="60" t="s">
        <v>49</v>
      </c>
      <c r="I57" s="60" t="s">
        <v>49</v>
      </c>
      <c r="J57" s="8" t="s">
        <v>9</v>
      </c>
      <c r="K57" s="8" t="s">
        <v>10</v>
      </c>
      <c r="L57" s="66" t="s">
        <v>50</v>
      </c>
      <c r="M57" s="13" t="s">
        <v>11</v>
      </c>
      <c r="N57" s="14" t="s">
        <v>0</v>
      </c>
      <c r="O57" s="18" t="s">
        <v>1</v>
      </c>
    </row>
    <row r="58" spans="1:15" x14ac:dyDescent="0.25">
      <c r="A58" s="26" t="s">
        <v>33</v>
      </c>
      <c r="B58" s="2">
        <v>2</v>
      </c>
      <c r="C58" s="33" t="str">
        <f t="shared" ref="C58:D61" si="8">N2</f>
        <v>O SPAREİ ALAYDIK EYİYDİ</v>
      </c>
      <c r="D58" s="39" t="str">
        <f t="shared" si="8"/>
        <v>Gediz Ege</v>
      </c>
      <c r="E58" s="77">
        <v>0</v>
      </c>
      <c r="F58" s="1">
        <v>190</v>
      </c>
      <c r="G58" s="1">
        <v>156</v>
      </c>
      <c r="H58" s="1"/>
      <c r="I58" s="5"/>
      <c r="J58" s="5"/>
      <c r="K58" s="5"/>
      <c r="L58" s="75"/>
      <c r="M58" s="4">
        <v>9</v>
      </c>
      <c r="N58" s="7" t="str">
        <f t="shared" ref="N58:O61" si="9">C34</f>
        <v>GOONERS</v>
      </c>
      <c r="O58" s="19" t="str">
        <f t="shared" si="9"/>
        <v>Can gürsoy</v>
      </c>
    </row>
    <row r="59" spans="1:15" x14ac:dyDescent="0.25">
      <c r="A59" s="20"/>
      <c r="B59" s="2"/>
      <c r="C59" s="34">
        <f t="shared" si="8"/>
        <v>0</v>
      </c>
      <c r="D59" s="39" t="str">
        <f t="shared" si="8"/>
        <v>Öykü Danışık</v>
      </c>
      <c r="E59" s="78">
        <f t="shared" ref="E59:E60" si="10">L3</f>
        <v>29</v>
      </c>
      <c r="F59" s="1">
        <v>137</v>
      </c>
      <c r="G59" s="1">
        <v>166</v>
      </c>
      <c r="H59" s="1"/>
      <c r="I59" s="5"/>
      <c r="J59" s="5">
        <v>117</v>
      </c>
      <c r="K59" s="5">
        <v>102</v>
      </c>
      <c r="L59" s="76">
        <f t="shared" ref="L59:L61" si="11">E35</f>
        <v>58</v>
      </c>
      <c r="M59" s="4"/>
      <c r="N59" s="5">
        <f t="shared" si="9"/>
        <v>0</v>
      </c>
      <c r="O59" s="19" t="str">
        <f t="shared" si="9"/>
        <v>Arslan ray Bendon</v>
      </c>
    </row>
    <row r="60" spans="1:15" x14ac:dyDescent="0.25">
      <c r="A60" s="20"/>
      <c r="B60" s="2"/>
      <c r="C60" s="34">
        <f t="shared" si="8"/>
        <v>0</v>
      </c>
      <c r="D60" s="39" t="str">
        <f t="shared" si="8"/>
        <v>Duygu Gürkan</v>
      </c>
      <c r="E60" s="78">
        <f t="shared" si="10"/>
        <v>19</v>
      </c>
      <c r="F60" s="1">
        <v>176</v>
      </c>
      <c r="G60" s="1">
        <v>169</v>
      </c>
      <c r="H60" s="1"/>
      <c r="I60" s="5"/>
      <c r="J60" s="5">
        <v>196</v>
      </c>
      <c r="K60" s="5">
        <v>155</v>
      </c>
      <c r="L60" s="76">
        <f t="shared" si="11"/>
        <v>3</v>
      </c>
      <c r="M60" s="4"/>
      <c r="N60" s="5">
        <f t="shared" si="9"/>
        <v>0</v>
      </c>
      <c r="O60" s="19" t="str">
        <f t="shared" si="9"/>
        <v>Mustafa Onur</v>
      </c>
    </row>
    <row r="61" spans="1:15" x14ac:dyDescent="0.25">
      <c r="A61" s="20"/>
      <c r="B61" s="2"/>
      <c r="C61" s="34">
        <f t="shared" si="8"/>
        <v>0</v>
      </c>
      <c r="D61" s="39" t="str">
        <f t="shared" si="8"/>
        <v>Hakan Danışık</v>
      </c>
      <c r="E61" s="78"/>
      <c r="F61" s="1"/>
      <c r="G61" s="1"/>
      <c r="H61" s="1"/>
      <c r="I61" s="5"/>
      <c r="J61" s="5">
        <v>143</v>
      </c>
      <c r="K61" s="5">
        <v>188</v>
      </c>
      <c r="L61" s="76">
        <f t="shared" si="11"/>
        <v>18</v>
      </c>
      <c r="M61" s="4"/>
      <c r="N61" s="5">
        <f t="shared" si="9"/>
        <v>0</v>
      </c>
      <c r="O61" s="19" t="str">
        <f t="shared" si="9"/>
        <v>Erdoğan Karakullukçu</v>
      </c>
    </row>
    <row r="62" spans="1:15" ht="15.75" thickBot="1" x14ac:dyDescent="0.3">
      <c r="A62" s="23"/>
      <c r="B62" s="2"/>
      <c r="C62" s="1"/>
      <c r="D62" s="16"/>
      <c r="E62" s="16"/>
      <c r="F62" s="79">
        <f>+E58+F58+E59+F59+E60+F60+E61+F61</f>
        <v>551</v>
      </c>
      <c r="G62" s="79">
        <f>+E58+G58+E59+G59+E60+G60+E61+G61</f>
        <v>539</v>
      </c>
      <c r="H62" s="16"/>
      <c r="I62" s="28"/>
      <c r="J62" s="80">
        <f>+L58+J58+L59+J59+L60+J60+L61+J61</f>
        <v>535</v>
      </c>
      <c r="K62" s="80">
        <f>+L58+K58+L59+K59+L60+K60+L61+K61</f>
        <v>524</v>
      </c>
      <c r="L62" s="28"/>
      <c r="M62" s="5"/>
      <c r="N62" s="5"/>
      <c r="O62" s="19"/>
    </row>
    <row r="63" spans="1:15" ht="15.75" thickBot="1" x14ac:dyDescent="0.3">
      <c r="A63" s="24"/>
      <c r="B63" s="21"/>
      <c r="C63" s="22"/>
      <c r="D63" s="17" t="s">
        <v>12</v>
      </c>
      <c r="E63" s="63"/>
      <c r="F63" s="158">
        <f>+F62+G62</f>
        <v>1090</v>
      </c>
      <c r="G63" s="159"/>
      <c r="H63" s="62">
        <v>3</v>
      </c>
      <c r="I63" s="58">
        <v>0</v>
      </c>
      <c r="J63" s="160">
        <f>+J62+K62</f>
        <v>1059</v>
      </c>
      <c r="K63" s="161"/>
      <c r="L63" s="59"/>
      <c r="M63" s="29"/>
      <c r="N63" s="30"/>
      <c r="O63" s="31"/>
    </row>
    <row r="64" spans="1:15" ht="15.75" thickBot="1" x14ac:dyDescent="0.3"/>
    <row r="65" spans="1:15" ht="19.5" thickBot="1" x14ac:dyDescent="0.35">
      <c r="A65" s="12" t="s">
        <v>13</v>
      </c>
      <c r="B65" s="13" t="s">
        <v>11</v>
      </c>
      <c r="C65" s="14" t="s">
        <v>0</v>
      </c>
      <c r="D65" s="15" t="s">
        <v>1</v>
      </c>
      <c r="E65" s="66" t="s">
        <v>50</v>
      </c>
      <c r="F65" s="8" t="s">
        <v>9</v>
      </c>
      <c r="G65" s="8" t="s">
        <v>10</v>
      </c>
      <c r="H65" s="60" t="s">
        <v>49</v>
      </c>
      <c r="I65" s="60" t="s">
        <v>49</v>
      </c>
      <c r="J65" s="8" t="s">
        <v>9</v>
      </c>
      <c r="K65" s="8" t="s">
        <v>10</v>
      </c>
      <c r="L65" s="66" t="s">
        <v>50</v>
      </c>
      <c r="M65" s="13" t="s">
        <v>11</v>
      </c>
      <c r="N65" s="14" t="s">
        <v>0</v>
      </c>
      <c r="O65" s="18" t="s">
        <v>1</v>
      </c>
    </row>
    <row r="66" spans="1:15" x14ac:dyDescent="0.25">
      <c r="A66" s="26" t="s">
        <v>34</v>
      </c>
      <c r="B66" s="2">
        <v>5</v>
      </c>
      <c r="C66" s="6" t="str">
        <f t="shared" ref="C66:D68" si="12">C18</f>
        <v>İSDAŞLAR</v>
      </c>
      <c r="D66" s="36" t="str">
        <f t="shared" si="12"/>
        <v>Fisun ısdaş</v>
      </c>
      <c r="E66" s="69">
        <f t="shared" ref="E66:E68" si="13">E18</f>
        <v>38</v>
      </c>
      <c r="F66" s="1">
        <v>134</v>
      </c>
      <c r="G66" s="1">
        <v>151</v>
      </c>
      <c r="H66" s="1"/>
      <c r="I66" s="5"/>
      <c r="J66" s="5">
        <v>140</v>
      </c>
      <c r="K66" s="5">
        <v>117</v>
      </c>
      <c r="L66" s="76">
        <f t="shared" ref="L66:L68" si="14">L34</f>
        <v>46</v>
      </c>
      <c r="M66" s="4">
        <v>10</v>
      </c>
      <c r="N66" s="32" t="str">
        <f>N34</f>
        <v>CAKARTA</v>
      </c>
      <c r="O66" s="40" t="str">
        <f t="shared" ref="O66:O68" si="15">O34</f>
        <v>Rıchard</v>
      </c>
    </row>
    <row r="67" spans="1:15" x14ac:dyDescent="0.25">
      <c r="A67" s="20"/>
      <c r="B67" s="2"/>
      <c r="C67" s="1"/>
      <c r="D67" s="37" t="str">
        <f t="shared" si="12"/>
        <v>Tunay Isdaş</v>
      </c>
      <c r="E67" s="69">
        <v>0</v>
      </c>
      <c r="F67" s="1">
        <v>145</v>
      </c>
      <c r="G67" s="1">
        <v>228</v>
      </c>
      <c r="H67" s="1"/>
      <c r="I67" s="5"/>
      <c r="J67" s="5">
        <v>93</v>
      </c>
      <c r="K67" s="5">
        <v>120</v>
      </c>
      <c r="L67" s="76">
        <f t="shared" si="14"/>
        <v>49</v>
      </c>
      <c r="M67" s="4"/>
      <c r="N67" s="5"/>
      <c r="O67" s="41" t="str">
        <f t="shared" si="15"/>
        <v>Santo</v>
      </c>
    </row>
    <row r="68" spans="1:15" x14ac:dyDescent="0.25">
      <c r="A68" s="20"/>
      <c r="B68" s="2"/>
      <c r="C68" s="1"/>
      <c r="D68" s="37" t="str">
        <f t="shared" si="12"/>
        <v>Tugay Isdaş</v>
      </c>
      <c r="E68" s="69">
        <f t="shared" si="13"/>
        <v>25</v>
      </c>
      <c r="F68" s="1">
        <v>160</v>
      </c>
      <c r="G68" s="1">
        <v>174</v>
      </c>
      <c r="H68" s="1"/>
      <c r="I68" s="5"/>
      <c r="J68" s="5">
        <v>146</v>
      </c>
      <c r="K68" s="5">
        <v>175</v>
      </c>
      <c r="L68" s="76">
        <f t="shared" si="14"/>
        <v>43</v>
      </c>
      <c r="M68" s="4"/>
      <c r="N68" s="5"/>
      <c r="O68" s="41" t="str">
        <f t="shared" si="15"/>
        <v>Gumelar</v>
      </c>
    </row>
    <row r="69" spans="1:15" x14ac:dyDescent="0.25">
      <c r="A69" s="20"/>
      <c r="B69" s="2"/>
      <c r="C69" s="1"/>
      <c r="D69" s="1"/>
      <c r="E69" s="1"/>
      <c r="F69" s="1"/>
      <c r="G69" s="1"/>
      <c r="H69" s="1"/>
      <c r="I69" s="5"/>
      <c r="J69" s="5"/>
      <c r="K69" s="5"/>
      <c r="L69" s="76"/>
      <c r="M69" s="4"/>
      <c r="N69" s="5"/>
      <c r="O69" s="41">
        <f t="shared" ref="O69" si="16">O37</f>
        <v>0</v>
      </c>
    </row>
    <row r="70" spans="1:15" ht="15.75" thickBot="1" x14ac:dyDescent="0.3">
      <c r="A70" s="23"/>
      <c r="B70" s="2"/>
      <c r="C70" s="1"/>
      <c r="D70" s="16"/>
      <c r="E70" s="16"/>
      <c r="F70" s="79">
        <f>+E66+F66+E67+F67+E68+F68+E69+F69</f>
        <v>502</v>
      </c>
      <c r="G70" s="79">
        <f>+E66+G66+E67+G67+E68+G68+E69+G69</f>
        <v>616</v>
      </c>
      <c r="H70" s="16"/>
      <c r="I70" s="28"/>
      <c r="J70" s="80">
        <f>+L66+J66+L67+J67+L68+J68+L69+J69</f>
        <v>517</v>
      </c>
      <c r="K70" s="80">
        <f>+L66+K66+L67+K67+L68+K68+L69+K69</f>
        <v>550</v>
      </c>
      <c r="L70" s="5"/>
      <c r="M70" s="5"/>
      <c r="N70" s="5"/>
      <c r="O70" s="19"/>
    </row>
    <row r="71" spans="1:15" ht="15.75" thickBot="1" x14ac:dyDescent="0.3">
      <c r="A71" s="24"/>
      <c r="B71" s="21"/>
      <c r="C71" s="22"/>
      <c r="D71" s="17" t="s">
        <v>12</v>
      </c>
      <c r="E71" s="63"/>
      <c r="F71" s="158">
        <f>+F70+G70</f>
        <v>1118</v>
      </c>
      <c r="G71" s="159"/>
      <c r="H71" s="62">
        <v>0</v>
      </c>
      <c r="I71" s="58">
        <v>3</v>
      </c>
      <c r="J71" s="160">
        <f>+J70+K70</f>
        <v>1067</v>
      </c>
      <c r="K71" s="161"/>
      <c r="L71" s="64"/>
      <c r="M71" s="30"/>
      <c r="N71" s="30"/>
      <c r="O71" s="31"/>
    </row>
    <row r="72" spans="1:15" ht="15.75" thickBot="1" x14ac:dyDescent="0.3"/>
    <row r="73" spans="1:15" ht="19.5" thickBot="1" x14ac:dyDescent="0.35">
      <c r="A73" s="12" t="s">
        <v>13</v>
      </c>
      <c r="B73" s="13" t="s">
        <v>11</v>
      </c>
      <c r="C73" s="14" t="s">
        <v>0</v>
      </c>
      <c r="D73" s="15" t="s">
        <v>1</v>
      </c>
      <c r="E73" s="66" t="s">
        <v>50</v>
      </c>
      <c r="F73" s="8" t="s">
        <v>9</v>
      </c>
      <c r="G73" s="8" t="s">
        <v>10</v>
      </c>
      <c r="H73" s="60" t="s">
        <v>49</v>
      </c>
      <c r="I73" s="60" t="s">
        <v>49</v>
      </c>
      <c r="J73" s="8" t="s">
        <v>9</v>
      </c>
      <c r="K73" s="8" t="s">
        <v>10</v>
      </c>
      <c r="L73" s="66" t="s">
        <v>50</v>
      </c>
      <c r="M73" s="13" t="s">
        <v>11</v>
      </c>
      <c r="N73" s="14" t="s">
        <v>0</v>
      </c>
      <c r="O73" s="18" t="s">
        <v>1</v>
      </c>
    </row>
    <row r="74" spans="1:15" x14ac:dyDescent="0.25">
      <c r="A74" s="26" t="s">
        <v>35</v>
      </c>
      <c r="B74" s="2">
        <v>8</v>
      </c>
      <c r="C74" s="6" t="str">
        <f t="shared" ref="C74:D77" si="17">N26</f>
        <v>MAYE</v>
      </c>
      <c r="D74" s="11" t="str">
        <f t="shared" si="17"/>
        <v>Yafes benli</v>
      </c>
      <c r="E74" s="78">
        <f t="shared" ref="E74:E76" si="18">L26</f>
        <v>69</v>
      </c>
      <c r="F74" s="1">
        <v>94</v>
      </c>
      <c r="G74" s="1">
        <v>109</v>
      </c>
      <c r="H74" s="1"/>
      <c r="I74" s="5"/>
      <c r="J74" s="5">
        <v>198</v>
      </c>
      <c r="K74" s="5">
        <v>152</v>
      </c>
      <c r="L74" s="76">
        <f t="shared" ref="L74:L77" si="19">L10</f>
        <v>11</v>
      </c>
      <c r="M74" s="4">
        <v>4</v>
      </c>
      <c r="N74" s="7" t="str">
        <f t="shared" ref="N74:O77" si="20">N10</f>
        <v>PİNLER HAVAYA</v>
      </c>
      <c r="O74" s="19" t="str">
        <f t="shared" si="20"/>
        <v>Metin Er</v>
      </c>
    </row>
    <row r="75" spans="1:15" x14ac:dyDescent="0.25">
      <c r="A75" s="20"/>
      <c r="B75" s="2"/>
      <c r="C75" s="1"/>
      <c r="D75" s="1" t="str">
        <f t="shared" si="17"/>
        <v>Mehmet Emin Doğan</v>
      </c>
      <c r="E75" s="78">
        <f t="shared" si="18"/>
        <v>72</v>
      </c>
      <c r="F75" s="1">
        <v>114</v>
      </c>
      <c r="G75" s="1">
        <v>107</v>
      </c>
      <c r="H75" s="1"/>
      <c r="I75" s="5"/>
      <c r="J75" s="5">
        <v>161</v>
      </c>
      <c r="K75" s="5">
        <v>171</v>
      </c>
      <c r="L75" s="76">
        <f t="shared" si="19"/>
        <v>22</v>
      </c>
      <c r="M75" s="4"/>
      <c r="N75" s="5">
        <f t="shared" si="20"/>
        <v>0</v>
      </c>
      <c r="O75" s="19" t="str">
        <f t="shared" si="20"/>
        <v>Filiz Er</v>
      </c>
    </row>
    <row r="76" spans="1:15" x14ac:dyDescent="0.25">
      <c r="A76" s="20"/>
      <c r="B76" s="2"/>
      <c r="C76" s="1"/>
      <c r="D76" s="1" t="str">
        <f t="shared" si="17"/>
        <v>Anıl Doğan</v>
      </c>
      <c r="E76" s="78">
        <f t="shared" si="18"/>
        <v>69</v>
      </c>
      <c r="F76" s="1">
        <v>117</v>
      </c>
      <c r="G76" s="1">
        <v>88</v>
      </c>
      <c r="H76" s="1"/>
      <c r="I76" s="5"/>
      <c r="J76" s="5"/>
      <c r="K76" s="5"/>
      <c r="L76" s="76"/>
      <c r="M76" s="4"/>
      <c r="N76" s="5">
        <f t="shared" si="20"/>
        <v>0</v>
      </c>
      <c r="O76" s="19" t="str">
        <f t="shared" si="20"/>
        <v>Emine</v>
      </c>
    </row>
    <row r="77" spans="1:15" x14ac:dyDescent="0.25">
      <c r="A77" s="20"/>
      <c r="B77" s="2"/>
      <c r="C77" s="1"/>
      <c r="D77" s="1" t="str">
        <f t="shared" si="17"/>
        <v>Enes Kaplan</v>
      </c>
      <c r="E77" s="78"/>
      <c r="F77" s="1"/>
      <c r="G77" s="1"/>
      <c r="H77" s="1"/>
      <c r="I77" s="5"/>
      <c r="J77" s="5">
        <v>152</v>
      </c>
      <c r="K77" s="5">
        <v>138</v>
      </c>
      <c r="L77" s="76">
        <f t="shared" si="19"/>
        <v>29</v>
      </c>
      <c r="M77" s="4"/>
      <c r="N77" s="5">
        <f t="shared" si="20"/>
        <v>0</v>
      </c>
      <c r="O77" s="19" t="str">
        <f t="shared" si="20"/>
        <v>Yakup</v>
      </c>
    </row>
    <row r="78" spans="1:15" ht="15.75" thickBot="1" x14ac:dyDescent="0.3">
      <c r="A78" s="23"/>
      <c r="B78" s="2"/>
      <c r="C78" s="1"/>
      <c r="D78" s="16"/>
      <c r="E78" s="16"/>
      <c r="F78" s="79">
        <f>+E74+F74+E75+F75+E76+F76+E77+F77</f>
        <v>535</v>
      </c>
      <c r="G78" s="79">
        <f>+E74+G74+E75+G75+E76+G76+E77+G77</f>
        <v>514</v>
      </c>
      <c r="H78" s="16"/>
      <c r="I78" s="28"/>
      <c r="J78" s="80">
        <f>+L74+J74+L75+J75+L76+J76+L77+J77</f>
        <v>573</v>
      </c>
      <c r="K78" s="80">
        <f>+L74+K74+L75+K75+L76+K76+L77+K77</f>
        <v>523</v>
      </c>
      <c r="L78" s="28"/>
      <c r="M78" s="5"/>
      <c r="N78" s="5"/>
      <c r="O78" s="19"/>
    </row>
    <row r="79" spans="1:15" ht="15.75" thickBot="1" x14ac:dyDescent="0.3">
      <c r="A79" s="24"/>
      <c r="B79" s="21"/>
      <c r="C79" s="22"/>
      <c r="D79" s="17" t="s">
        <v>12</v>
      </c>
      <c r="E79" s="63"/>
      <c r="F79" s="158">
        <f>+F78+G78</f>
        <v>1049</v>
      </c>
      <c r="G79" s="159"/>
      <c r="H79" s="62">
        <v>0</v>
      </c>
      <c r="I79" s="58">
        <v>3</v>
      </c>
      <c r="J79" s="160">
        <f>+J78+K78</f>
        <v>1096</v>
      </c>
      <c r="K79" s="161"/>
      <c r="L79" s="59"/>
      <c r="M79" s="29"/>
      <c r="N79" s="30"/>
      <c r="O79" s="31"/>
    </row>
  </sheetData>
  <sheetProtection selectLockedCells="1" selectUnlockedCells="1"/>
  <mergeCells count="20">
    <mergeCell ref="F7:G7"/>
    <mergeCell ref="J7:K7"/>
    <mergeCell ref="F15:G15"/>
    <mergeCell ref="J15:K15"/>
    <mergeCell ref="F23:G23"/>
    <mergeCell ref="J23:K23"/>
    <mergeCell ref="F47:G47"/>
    <mergeCell ref="J47:K47"/>
    <mergeCell ref="F55:G55"/>
    <mergeCell ref="J55:K55"/>
    <mergeCell ref="F31:G31"/>
    <mergeCell ref="J31:K31"/>
    <mergeCell ref="F39:G39"/>
    <mergeCell ref="J39:K39"/>
    <mergeCell ref="F63:G63"/>
    <mergeCell ref="J63:K63"/>
    <mergeCell ref="F71:G71"/>
    <mergeCell ref="J71:K71"/>
    <mergeCell ref="F79:G79"/>
    <mergeCell ref="J79:K79"/>
  </mergeCell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FC0C-E584-465F-8436-4F955F6D6150}">
  <sheetPr>
    <pageSetUpPr fitToPage="1"/>
  </sheetPr>
  <dimension ref="A1:O79"/>
  <sheetViews>
    <sheetView workbookViewId="0">
      <selection activeCell="E3" sqref="E3"/>
    </sheetView>
  </sheetViews>
  <sheetFormatPr defaultRowHeight="15" x14ac:dyDescent="0.25"/>
  <cols>
    <col min="1" max="1" width="7.7109375" customWidth="1"/>
    <col min="2" max="2" width="9" customWidth="1"/>
    <col min="3" max="3" width="19.7109375" customWidth="1"/>
    <col min="4" max="4" width="20.140625" customWidth="1"/>
    <col min="5" max="5" width="8" customWidth="1"/>
    <col min="6" max="7" width="7.28515625" customWidth="1"/>
    <col min="10" max="10" width="7.28515625" customWidth="1"/>
    <col min="11" max="11" width="7.7109375" customWidth="1"/>
    <col min="12" max="12" width="8" customWidth="1"/>
    <col min="14" max="14" width="17.85546875" customWidth="1"/>
    <col min="15" max="15" width="21" customWidth="1"/>
  </cols>
  <sheetData>
    <row r="1" spans="1:15" ht="19.5" thickBot="1" x14ac:dyDescent="0.35">
      <c r="A1" s="12" t="s">
        <v>13</v>
      </c>
      <c r="B1" s="13" t="s">
        <v>11</v>
      </c>
      <c r="C1" s="14" t="s">
        <v>0</v>
      </c>
      <c r="D1" s="15" t="s">
        <v>1</v>
      </c>
      <c r="E1" s="66" t="s">
        <v>50</v>
      </c>
      <c r="F1" s="65" t="s">
        <v>9</v>
      </c>
      <c r="G1" s="8" t="s">
        <v>10</v>
      </c>
      <c r="H1" s="60" t="s">
        <v>49</v>
      </c>
      <c r="I1" s="60" t="s">
        <v>49</v>
      </c>
      <c r="J1" s="8" t="s">
        <v>9</v>
      </c>
      <c r="K1" s="67" t="s">
        <v>10</v>
      </c>
      <c r="L1" s="66" t="s">
        <v>50</v>
      </c>
      <c r="M1" s="13" t="s">
        <v>11</v>
      </c>
      <c r="N1" s="14" t="s">
        <v>0</v>
      </c>
      <c r="O1" s="18" t="s">
        <v>1</v>
      </c>
    </row>
    <row r="2" spans="1:15" x14ac:dyDescent="0.25">
      <c r="A2" s="26" t="s">
        <v>31</v>
      </c>
      <c r="B2" s="9">
        <v>4</v>
      </c>
      <c r="C2" s="10" t="str">
        <f>'[2]5 aralık'!N10</f>
        <v>PİNLER HAVAYA</v>
      </c>
      <c r="D2" s="11" t="str">
        <f>'[2]5 aralık'!O10</f>
        <v>Metin Er</v>
      </c>
      <c r="E2" s="121">
        <f>'[2]SKORLAMA '!AB14</f>
        <v>10.133333333333326</v>
      </c>
      <c r="F2" s="1">
        <v>164</v>
      </c>
      <c r="G2" s="1">
        <v>208</v>
      </c>
      <c r="H2" s="1"/>
      <c r="I2" s="5"/>
      <c r="J2" s="5"/>
      <c r="K2" s="5"/>
      <c r="L2" s="70"/>
      <c r="M2" s="4">
        <v>5</v>
      </c>
      <c r="N2" s="7" t="str">
        <f>'[2]5 aralık'!C18</f>
        <v>İSDAŞLAR</v>
      </c>
      <c r="O2" s="19" t="str">
        <f>'[2]5 aralık'!D18</f>
        <v>Fisun ısdaş</v>
      </c>
    </row>
    <row r="3" spans="1:15" x14ac:dyDescent="0.25">
      <c r="A3" s="20"/>
      <c r="B3" s="2"/>
      <c r="C3" s="1"/>
      <c r="D3" s="1" t="str">
        <f>'[2]5 aralık'!O11</f>
        <v>Filiz Er</v>
      </c>
      <c r="E3" s="78">
        <f>'[2]SKORLAMA '!AB15</f>
        <v>18.54545454545455</v>
      </c>
      <c r="F3" s="1">
        <v>154</v>
      </c>
      <c r="G3" s="1">
        <v>146</v>
      </c>
      <c r="H3" s="1"/>
      <c r="I3" s="5"/>
      <c r="J3" s="5"/>
      <c r="K3" s="5"/>
      <c r="L3" s="70"/>
      <c r="M3" s="4"/>
      <c r="N3" s="5"/>
      <c r="O3" s="19" t="str">
        <f>'[2]5 aralık'!D19</f>
        <v>Tunay Isdaş</v>
      </c>
    </row>
    <row r="4" spans="1:15" x14ac:dyDescent="0.25">
      <c r="A4" s="20"/>
      <c r="B4" s="2"/>
      <c r="C4" s="1"/>
      <c r="D4" s="1" t="str">
        <f>'[2]5 aralık'!O12</f>
        <v>Emine</v>
      </c>
      <c r="E4" s="78"/>
      <c r="F4" s="1"/>
      <c r="G4" s="1"/>
      <c r="H4" s="1"/>
      <c r="I4" s="5"/>
      <c r="J4" s="5"/>
      <c r="K4" s="5"/>
      <c r="L4" s="70"/>
      <c r="M4" s="4"/>
      <c r="N4" s="5"/>
      <c r="O4" s="19" t="str">
        <f>'[2]5 aralık'!D20</f>
        <v>Tugay Isdaş</v>
      </c>
    </row>
    <row r="5" spans="1:15" x14ac:dyDescent="0.25">
      <c r="A5" s="20"/>
      <c r="B5" s="2"/>
      <c r="C5" s="1"/>
      <c r="D5" s="1" t="str">
        <f>'[2]5 aralık'!O13</f>
        <v>Yakup</v>
      </c>
      <c r="E5" s="78">
        <f>'[2]SKORLAMA '!AB17</f>
        <v>15.85454545454545</v>
      </c>
      <c r="F5" s="1">
        <v>163</v>
      </c>
      <c r="G5" s="1">
        <v>204</v>
      </c>
      <c r="H5" s="1"/>
      <c r="I5" s="5"/>
      <c r="J5" s="5"/>
      <c r="K5" s="5"/>
      <c r="L5" s="5"/>
      <c r="M5" s="4"/>
      <c r="N5" s="5"/>
      <c r="O5" s="19"/>
    </row>
    <row r="6" spans="1:15" ht="15.75" thickBot="1" x14ac:dyDescent="0.3">
      <c r="A6" s="23"/>
      <c r="B6" s="1"/>
      <c r="C6" s="1"/>
      <c r="D6" s="16"/>
      <c r="E6" s="16"/>
      <c r="F6" s="79">
        <f>+E2+F2+E3+F3+E4+F4+E5+F5</f>
        <v>525.5333333333333</v>
      </c>
      <c r="G6" s="79">
        <f>+E2+G2+E3+G3+E4+G4+E5+G5</f>
        <v>602.5333333333333</v>
      </c>
      <c r="H6" s="16"/>
      <c r="I6" s="28"/>
      <c r="J6" s="80">
        <f>+L2+J2+L3+J3+L4+J4+L5+J5</f>
        <v>0</v>
      </c>
      <c r="K6" s="80">
        <f>+L2+K2+L3+K3+L4+K4+L5+K5</f>
        <v>0</v>
      </c>
      <c r="L6" s="28"/>
      <c r="M6" s="5"/>
      <c r="N6" s="5"/>
      <c r="O6" s="19"/>
    </row>
    <row r="7" spans="1:15" ht="15.75" thickBot="1" x14ac:dyDescent="0.3">
      <c r="A7" s="24"/>
      <c r="B7" s="22"/>
      <c r="C7" s="25"/>
      <c r="D7" s="17" t="s">
        <v>12</v>
      </c>
      <c r="E7" s="63"/>
      <c r="F7" s="158">
        <f>+F6+G6</f>
        <v>1128.0666666666666</v>
      </c>
      <c r="G7" s="159"/>
      <c r="H7" s="57">
        <v>3</v>
      </c>
      <c r="I7" s="59">
        <v>0</v>
      </c>
      <c r="J7" s="160">
        <f>+J6+K6</f>
        <v>0</v>
      </c>
      <c r="K7" s="161"/>
      <c r="L7" s="59"/>
      <c r="M7" s="29"/>
      <c r="N7" s="30"/>
      <c r="O7" s="31"/>
    </row>
    <row r="8" spans="1:15" ht="15.75" thickBot="1" x14ac:dyDescent="0.3"/>
    <row r="9" spans="1:15" ht="19.5" thickBot="1" x14ac:dyDescent="0.35">
      <c r="A9" s="12" t="s">
        <v>13</v>
      </c>
      <c r="B9" s="13" t="s">
        <v>11</v>
      </c>
      <c r="C9" s="14" t="s">
        <v>0</v>
      </c>
      <c r="D9" s="15" t="s">
        <v>1</v>
      </c>
      <c r="E9" s="66" t="s">
        <v>50</v>
      </c>
      <c r="F9" s="65" t="s">
        <v>9</v>
      </c>
      <c r="G9" s="8" t="s">
        <v>10</v>
      </c>
      <c r="H9" s="60" t="s">
        <v>49</v>
      </c>
      <c r="I9" s="60" t="s">
        <v>49</v>
      </c>
      <c r="J9" s="8" t="s">
        <v>9</v>
      </c>
      <c r="K9" s="67" t="s">
        <v>10</v>
      </c>
      <c r="L9" s="66" t="s">
        <v>50</v>
      </c>
      <c r="M9" s="13" t="s">
        <v>11</v>
      </c>
      <c r="N9" s="14" t="s">
        <v>0</v>
      </c>
      <c r="O9" s="18" t="s">
        <v>1</v>
      </c>
    </row>
    <row r="10" spans="1:15" x14ac:dyDescent="0.25">
      <c r="A10" s="26" t="s">
        <v>32</v>
      </c>
      <c r="B10" s="2">
        <v>9</v>
      </c>
      <c r="C10" s="6" t="str">
        <f>'[2]5 aralık'!C34</f>
        <v>GOONERS</v>
      </c>
      <c r="D10" s="11" t="str">
        <f>'[2]5 aralık'!D34</f>
        <v>Can Gürsoy</v>
      </c>
      <c r="E10" s="72">
        <f>'[2]SKORLAMA '!AB32</f>
        <v>60.1</v>
      </c>
      <c r="F10" s="1">
        <v>100</v>
      </c>
      <c r="G10" s="1">
        <v>113</v>
      </c>
      <c r="H10" s="1"/>
      <c r="I10" s="5"/>
      <c r="J10" s="5">
        <v>149</v>
      </c>
      <c r="K10" s="5">
        <v>103</v>
      </c>
      <c r="L10" s="76">
        <f>'[2]SKORLAMA '!AB28</f>
        <v>64.533333333333346</v>
      </c>
      <c r="M10" s="4">
        <v>8</v>
      </c>
      <c r="N10" s="7" t="str">
        <f>'[2]5 aralık'!N26</f>
        <v>MAYE</v>
      </c>
      <c r="O10" s="19" t="str">
        <f>'[2]5 aralık'!O26</f>
        <v>Yafes benli</v>
      </c>
    </row>
    <row r="11" spans="1:15" x14ac:dyDescent="0.25">
      <c r="A11" s="20"/>
      <c r="B11" s="2"/>
      <c r="C11" s="1"/>
      <c r="D11" s="1" t="str">
        <f>'[2]5 aralık'!D35</f>
        <v>Arslan ray Bendon</v>
      </c>
      <c r="E11" s="73">
        <f>'[2]SKORLAMA '!AB33</f>
        <v>57.533333333333339</v>
      </c>
      <c r="F11" s="1">
        <v>94</v>
      </c>
      <c r="G11" s="1">
        <v>105</v>
      </c>
      <c r="H11" s="1"/>
      <c r="I11" s="5"/>
      <c r="J11" s="5">
        <v>102</v>
      </c>
      <c r="K11" s="5">
        <v>82</v>
      </c>
      <c r="L11" s="76">
        <f>'[2]SKORLAMA '!AB29</f>
        <v>71.266666666666666</v>
      </c>
      <c r="M11" s="4"/>
      <c r="N11" s="5"/>
      <c r="O11" s="19" t="str">
        <f>'[2]5 aralık'!O27</f>
        <v>Mehmet Emin Doğan</v>
      </c>
    </row>
    <row r="12" spans="1:15" x14ac:dyDescent="0.25">
      <c r="A12" s="20"/>
      <c r="B12" s="2"/>
      <c r="C12" s="1"/>
      <c r="D12" s="1" t="str">
        <f>'[2]5 aralık'!D36</f>
        <v>Mustafa Onur</v>
      </c>
      <c r="E12" s="73">
        <f>'[2]SKORLAMA '!AB34</f>
        <v>12.266666666666675</v>
      </c>
      <c r="F12" s="1">
        <v>171</v>
      </c>
      <c r="G12" s="1">
        <v>187</v>
      </c>
      <c r="H12" s="1"/>
      <c r="I12" s="5"/>
      <c r="J12" s="5">
        <v>121</v>
      </c>
      <c r="K12" s="5">
        <v>99</v>
      </c>
      <c r="L12" s="76">
        <f>'[2]SKORLAMA '!AB30</f>
        <v>67.933333333333337</v>
      </c>
      <c r="M12" s="4"/>
      <c r="N12" s="5"/>
      <c r="O12" s="19" t="str">
        <f>'[2]5 aralık'!O28</f>
        <v>Anıl Doğan</v>
      </c>
    </row>
    <row r="13" spans="1:15" x14ac:dyDescent="0.25">
      <c r="A13" s="20"/>
      <c r="B13" s="2"/>
      <c r="C13" s="1"/>
      <c r="D13" s="1"/>
      <c r="E13" s="73"/>
      <c r="F13" s="1"/>
      <c r="G13" s="1"/>
      <c r="H13" s="1"/>
      <c r="I13" s="5"/>
      <c r="J13" s="5"/>
      <c r="K13" s="5"/>
      <c r="L13" s="76"/>
      <c r="M13" s="4"/>
      <c r="N13" s="5"/>
      <c r="O13" s="19" t="str">
        <f>'[2]5 aralık'!O29</f>
        <v>Enes Kaplan</v>
      </c>
    </row>
    <row r="14" spans="1:15" ht="15.75" thickBot="1" x14ac:dyDescent="0.3">
      <c r="A14" s="23"/>
      <c r="B14" s="2"/>
      <c r="C14" s="1"/>
      <c r="D14" s="16"/>
      <c r="E14" s="16"/>
      <c r="F14" s="79">
        <f>+E10+F10+E11+F11+E12+F12+E13+F13</f>
        <v>494.9</v>
      </c>
      <c r="G14" s="79">
        <f>+E10+G10+E11+G11+E12+G12+E13+G13</f>
        <v>534.9</v>
      </c>
      <c r="H14" s="16"/>
      <c r="I14" s="28"/>
      <c r="J14" s="80">
        <f>+L10+J10+L11+J11+L12+J12+L13+J13</f>
        <v>575.73333333333335</v>
      </c>
      <c r="K14" s="80">
        <f>+L10+K10+L11+K11+L12+K12+L13+K13</f>
        <v>487.73333333333335</v>
      </c>
      <c r="L14" s="28"/>
      <c r="M14" s="5"/>
      <c r="N14" s="5"/>
      <c r="O14" s="19"/>
    </row>
    <row r="15" spans="1:15" ht="15.75" thickBot="1" x14ac:dyDescent="0.3">
      <c r="A15" s="24"/>
      <c r="B15" s="21"/>
      <c r="C15" s="22"/>
      <c r="D15" s="17" t="s">
        <v>12</v>
      </c>
      <c r="E15" s="63"/>
      <c r="F15" s="158">
        <f>+F14+G14</f>
        <v>1029.8</v>
      </c>
      <c r="G15" s="159"/>
      <c r="H15" s="57">
        <v>1</v>
      </c>
      <c r="I15" s="59">
        <v>2</v>
      </c>
      <c r="J15" s="160">
        <f>+J14+K14</f>
        <v>1063.4666666666667</v>
      </c>
      <c r="K15" s="161"/>
      <c r="L15" s="59"/>
      <c r="M15" s="29"/>
      <c r="N15" s="30"/>
      <c r="O15" s="31"/>
    </row>
    <row r="16" spans="1:15" ht="15.75" thickBot="1" x14ac:dyDescent="0.3"/>
    <row r="17" spans="1:15" ht="19.5" thickBot="1" x14ac:dyDescent="0.35">
      <c r="A17" s="12" t="s">
        <v>13</v>
      </c>
      <c r="B17" s="13" t="s">
        <v>11</v>
      </c>
      <c r="C17" s="14" t="s">
        <v>0</v>
      </c>
      <c r="D17" s="15" t="s">
        <v>1</v>
      </c>
      <c r="E17" s="66" t="s">
        <v>50</v>
      </c>
      <c r="F17" s="65" t="s">
        <v>9</v>
      </c>
      <c r="G17" s="8" t="s">
        <v>10</v>
      </c>
      <c r="H17" s="60" t="s">
        <v>49</v>
      </c>
      <c r="I17" s="60" t="s">
        <v>49</v>
      </c>
      <c r="J17" s="8" t="s">
        <v>9</v>
      </c>
      <c r="K17" s="67" t="s">
        <v>10</v>
      </c>
      <c r="L17" s="66" t="s">
        <v>50</v>
      </c>
      <c r="M17" s="13" t="s">
        <v>11</v>
      </c>
      <c r="N17" s="14" t="s">
        <v>0</v>
      </c>
      <c r="O17" s="18" t="s">
        <v>1</v>
      </c>
    </row>
    <row r="18" spans="1:15" x14ac:dyDescent="0.25">
      <c r="A18" s="26" t="s">
        <v>33</v>
      </c>
      <c r="B18" s="2">
        <v>10</v>
      </c>
      <c r="C18" s="10" t="str">
        <f>'[2]5 aralık'!N34</f>
        <v>CAKARTA</v>
      </c>
      <c r="D18" s="36" t="str">
        <f>'[2]5 aralık'!O34</f>
        <v>Rıchard</v>
      </c>
      <c r="E18" s="78">
        <f>'[2]SKORLAMA '!AB36</f>
        <v>37.4</v>
      </c>
      <c r="F18" s="1">
        <v>134</v>
      </c>
      <c r="G18" s="1">
        <v>142</v>
      </c>
      <c r="H18" s="1"/>
      <c r="I18" s="5"/>
      <c r="J18" s="5">
        <v>113</v>
      </c>
      <c r="K18" s="5">
        <v>131</v>
      </c>
      <c r="L18" s="70">
        <f>'[2]SKORLAMA '!AB3</f>
        <v>45.066666666666677</v>
      </c>
      <c r="M18" s="4">
        <v>1</v>
      </c>
      <c r="N18" s="32" t="str">
        <f>'[2]5 aralık'!C2</f>
        <v>AĞIR TOPLAR</v>
      </c>
      <c r="O18" s="40" t="str">
        <f>'[2]5 aralık'!D2</f>
        <v>Ömür</v>
      </c>
    </row>
    <row r="19" spans="1:15" x14ac:dyDescent="0.25">
      <c r="A19" s="20"/>
      <c r="B19" s="2"/>
      <c r="C19" s="1"/>
      <c r="D19" s="37" t="str">
        <f>'[2]5 aralık'!O35</f>
        <v>Santo</v>
      </c>
      <c r="E19" s="78">
        <f>'[2]SKORLAMA '!AB37</f>
        <v>36.666666666666671</v>
      </c>
      <c r="F19" s="1">
        <v>124</v>
      </c>
      <c r="G19" s="1">
        <v>194</v>
      </c>
      <c r="H19" s="1"/>
      <c r="I19" s="5"/>
      <c r="J19" s="5">
        <v>152</v>
      </c>
      <c r="K19" s="5">
        <v>209</v>
      </c>
      <c r="L19" s="70">
        <f>'[2]SKORLAMA '!AB4</f>
        <v>26.2</v>
      </c>
      <c r="M19" s="4"/>
      <c r="N19" s="5"/>
      <c r="O19" s="41" t="str">
        <f>'[2]5 aralık'!D3</f>
        <v>nusret ispir</v>
      </c>
    </row>
    <row r="20" spans="1:15" x14ac:dyDescent="0.25">
      <c r="A20" s="20"/>
      <c r="B20" s="2"/>
      <c r="C20" s="1"/>
      <c r="D20" s="37" t="str">
        <f>'[2]5 aralık'!O36</f>
        <v>Gumelar</v>
      </c>
      <c r="E20" s="78">
        <f>'[2]SKORLAMA '!AB38</f>
        <v>45</v>
      </c>
      <c r="F20" s="1">
        <v>117</v>
      </c>
      <c r="G20" s="1">
        <v>140</v>
      </c>
      <c r="H20" s="1"/>
      <c r="I20" s="5"/>
      <c r="J20" s="5">
        <v>150</v>
      </c>
      <c r="K20" s="5">
        <v>159</v>
      </c>
      <c r="L20" s="70">
        <f>'[2]SKORLAMA '!AB5</f>
        <v>19.266666666666673</v>
      </c>
      <c r="M20" s="4"/>
      <c r="N20" s="5"/>
      <c r="O20" s="41" t="str">
        <f>'[2]5 aralık'!D4</f>
        <v>Ogün Paşaoğlu</v>
      </c>
    </row>
    <row r="21" spans="1:15" x14ac:dyDescent="0.25">
      <c r="A21" s="20"/>
      <c r="B21" s="2"/>
      <c r="C21" s="1"/>
      <c r="D21" s="37"/>
      <c r="E21" s="78"/>
      <c r="F21" s="1"/>
      <c r="G21" s="1"/>
      <c r="H21" s="1"/>
      <c r="I21" s="5"/>
      <c r="J21" s="5"/>
      <c r="K21" s="5"/>
      <c r="L21" s="70"/>
      <c r="M21" s="4"/>
      <c r="N21" s="5"/>
      <c r="O21" s="41" t="str">
        <f>'[2]5 aralık'!D5</f>
        <v>Osman Aydın</v>
      </c>
    </row>
    <row r="22" spans="1:15" ht="15.75" thickBot="1" x14ac:dyDescent="0.3">
      <c r="A22" s="23"/>
      <c r="B22" s="2"/>
      <c r="C22" s="1"/>
      <c r="D22" s="16"/>
      <c r="E22" s="16"/>
      <c r="F22" s="79">
        <f>+E18+F18+E19+F19+E20+F20+E21+F21</f>
        <v>494.06666666666666</v>
      </c>
      <c r="G22" s="79">
        <f>+E18+G18+E19+G19+E20+G20+E21+G21</f>
        <v>595.06666666666661</v>
      </c>
      <c r="H22" s="16"/>
      <c r="I22" s="28"/>
      <c r="J22" s="80">
        <f>+L18+J18+L19+J19+L20+J20+L21+J21</f>
        <v>505.5333333333333</v>
      </c>
      <c r="K22" s="80">
        <f>+L18+K18+L19+K19+L20+K20+L21+K21</f>
        <v>589.5333333333333</v>
      </c>
      <c r="L22" s="28"/>
      <c r="M22" s="5"/>
      <c r="N22" s="5"/>
      <c r="O22" s="19"/>
    </row>
    <row r="23" spans="1:15" ht="15.75" thickBot="1" x14ac:dyDescent="0.3">
      <c r="A23" s="24"/>
      <c r="B23" s="21"/>
      <c r="C23" s="22"/>
      <c r="D23" s="17" t="s">
        <v>12</v>
      </c>
      <c r="E23" s="63"/>
      <c r="F23" s="158">
        <f>+F22+G22</f>
        <v>1089.1333333333332</v>
      </c>
      <c r="G23" s="159"/>
      <c r="H23" s="57">
        <v>2.5</v>
      </c>
      <c r="I23" s="59">
        <v>0.5</v>
      </c>
      <c r="J23" s="160">
        <f>+J22+K22</f>
        <v>1095.0666666666666</v>
      </c>
      <c r="K23" s="161"/>
      <c r="L23" s="59"/>
      <c r="M23" s="29"/>
      <c r="N23" s="30"/>
      <c r="O23" s="31"/>
    </row>
    <row r="24" spans="1:15" ht="15.75" thickBot="1" x14ac:dyDescent="0.3"/>
    <row r="25" spans="1:15" ht="19.5" thickBot="1" x14ac:dyDescent="0.35">
      <c r="A25" s="12" t="s">
        <v>13</v>
      </c>
      <c r="B25" s="13" t="s">
        <v>11</v>
      </c>
      <c r="C25" s="14" t="s">
        <v>0</v>
      </c>
      <c r="D25" s="15" t="s">
        <v>1</v>
      </c>
      <c r="E25" s="66" t="s">
        <v>50</v>
      </c>
      <c r="F25" s="65" t="s">
        <v>9</v>
      </c>
      <c r="G25" s="8" t="s">
        <v>10</v>
      </c>
      <c r="H25" s="60" t="s">
        <v>49</v>
      </c>
      <c r="I25" s="60" t="s">
        <v>49</v>
      </c>
      <c r="J25" s="8" t="s">
        <v>9</v>
      </c>
      <c r="K25" s="67" t="s">
        <v>10</v>
      </c>
      <c r="L25" s="66" t="s">
        <v>50</v>
      </c>
      <c r="M25" s="13" t="s">
        <v>11</v>
      </c>
      <c r="N25" s="14" t="s">
        <v>0</v>
      </c>
      <c r="O25" s="18" t="s">
        <v>1</v>
      </c>
    </row>
    <row r="26" spans="1:15" x14ac:dyDescent="0.25">
      <c r="A26" s="26" t="s">
        <v>34</v>
      </c>
      <c r="B26" s="2">
        <v>3</v>
      </c>
      <c r="C26" s="6" t="str">
        <f>'[2]5 aralık'!C10</f>
        <v>BOWLİNG YILDIZLARI</v>
      </c>
      <c r="D26" s="11" t="str">
        <f>'[2]5 aralık'!D10</f>
        <v>Fatih Mehmet Temelli</v>
      </c>
      <c r="E26" s="69">
        <f>'[2]SKORLAMA '!AB11</f>
        <v>17</v>
      </c>
      <c r="F26" s="1">
        <v>171</v>
      </c>
      <c r="G26" s="1">
        <v>157</v>
      </c>
      <c r="H26" s="1"/>
      <c r="I26" s="5"/>
      <c r="J26" s="5">
        <v>208</v>
      </c>
      <c r="K26" s="5">
        <v>205</v>
      </c>
      <c r="L26" s="75">
        <v>0</v>
      </c>
      <c r="M26" s="4">
        <v>2</v>
      </c>
      <c r="N26" s="7" t="str">
        <f>'[2]5 aralık'!N2</f>
        <v>O SPAREİ ALAYDIK EYİYDİ</v>
      </c>
      <c r="O26" s="38" t="str">
        <f>'[2]5 aralık'!O2</f>
        <v>Gediz Ege</v>
      </c>
    </row>
    <row r="27" spans="1:15" x14ac:dyDescent="0.25">
      <c r="A27" s="20"/>
      <c r="B27" s="2"/>
      <c r="C27" s="1"/>
      <c r="D27" s="1" t="str">
        <f>'[2]5 aralık'!D11</f>
        <v>Timur Özhan</v>
      </c>
      <c r="E27" s="69">
        <f>'[2]SKORLAMA '!AB12</f>
        <v>31.333333333333325</v>
      </c>
      <c r="F27" s="1">
        <v>168</v>
      </c>
      <c r="G27" s="1">
        <v>124</v>
      </c>
      <c r="H27" s="1"/>
      <c r="I27" s="5"/>
      <c r="J27" s="5">
        <v>148</v>
      </c>
      <c r="K27" s="5">
        <v>136</v>
      </c>
      <c r="L27" s="76">
        <f>'[2]SKORLAMA '!AB8</f>
        <v>33.6</v>
      </c>
      <c r="M27" s="4"/>
      <c r="N27" s="5"/>
      <c r="O27" s="38" t="str">
        <f>'[2]5 aralık'!O3</f>
        <v>Öykü Danışık</v>
      </c>
    </row>
    <row r="28" spans="1:15" x14ac:dyDescent="0.25">
      <c r="A28" s="20"/>
      <c r="B28" s="2"/>
      <c r="C28" s="1"/>
      <c r="D28" s="1" t="str">
        <f>'[2]5 aralık'!D12</f>
        <v>Burak Kania</v>
      </c>
      <c r="E28" s="69">
        <f>'[2]SKORLAMA '!AB13</f>
        <v>12.666666666666675</v>
      </c>
      <c r="F28" s="1">
        <v>214</v>
      </c>
      <c r="G28" s="1">
        <v>148</v>
      </c>
      <c r="H28" s="1"/>
      <c r="I28" s="5"/>
      <c r="J28" s="5">
        <v>177</v>
      </c>
      <c r="K28" s="5">
        <v>186</v>
      </c>
      <c r="L28" s="76">
        <f>'[2]SKORLAMA '!AB9</f>
        <v>18.733333333333327</v>
      </c>
      <c r="M28" s="4"/>
      <c r="N28" s="5"/>
      <c r="O28" s="38" t="str">
        <f>'[2]5 aralık'!O4</f>
        <v>Duygu Gürkan</v>
      </c>
    </row>
    <row r="29" spans="1:15" x14ac:dyDescent="0.25">
      <c r="A29" s="20"/>
      <c r="B29" s="2"/>
      <c r="C29" s="1"/>
      <c r="D29" s="1"/>
      <c r="E29" s="1"/>
      <c r="F29" s="1"/>
      <c r="G29" s="1"/>
      <c r="H29" s="1"/>
      <c r="I29" s="5"/>
      <c r="J29" s="5"/>
      <c r="K29" s="5"/>
      <c r="L29" s="76"/>
      <c r="M29" s="4"/>
      <c r="N29" s="5"/>
      <c r="O29" s="38" t="str">
        <f>'[2]5 aralık'!O5</f>
        <v>Hakan Danışık</v>
      </c>
    </row>
    <row r="30" spans="1:15" ht="15.75" thickBot="1" x14ac:dyDescent="0.3">
      <c r="A30" s="23"/>
      <c r="B30" s="2"/>
      <c r="C30" s="1"/>
      <c r="D30" s="16"/>
      <c r="E30" s="16"/>
      <c r="F30" s="79">
        <f>+E26+F26+E27+F27+E28+F28+E29+F29</f>
        <v>614</v>
      </c>
      <c r="G30" s="79">
        <f>+E26+G26+E27+G27+E28+G28+E29+G29</f>
        <v>490</v>
      </c>
      <c r="H30" s="16"/>
      <c r="I30" s="28"/>
      <c r="J30" s="80">
        <f>+L26+J26+L27+J27+L28+J28+L29+J29</f>
        <v>585.33333333333337</v>
      </c>
      <c r="K30" s="80">
        <f>+L26+K26+L27+K27+L28+K28+L29+K29</f>
        <v>579.33333333333337</v>
      </c>
      <c r="L30" s="28"/>
      <c r="M30" s="5"/>
      <c r="N30" s="5"/>
      <c r="O30" s="19"/>
    </row>
    <row r="31" spans="1:15" ht="15.75" thickBot="1" x14ac:dyDescent="0.3">
      <c r="A31" s="24"/>
      <c r="B31" s="21"/>
      <c r="C31" s="22"/>
      <c r="D31" s="17" t="s">
        <v>12</v>
      </c>
      <c r="E31" s="63"/>
      <c r="F31" s="158">
        <f>+F30+G30</f>
        <v>1104</v>
      </c>
      <c r="G31" s="159"/>
      <c r="H31" s="57">
        <v>1</v>
      </c>
      <c r="I31" s="59">
        <v>2</v>
      </c>
      <c r="J31" s="160">
        <f>+J30+K30</f>
        <v>1164.6666666666667</v>
      </c>
      <c r="K31" s="161"/>
      <c r="L31" s="59"/>
      <c r="M31" s="29"/>
      <c r="N31" s="30"/>
      <c r="O31" s="31"/>
    </row>
    <row r="32" spans="1:15" ht="15.75" thickBot="1" x14ac:dyDescent="0.3"/>
    <row r="33" spans="1:15" ht="19.5" thickBot="1" x14ac:dyDescent="0.35">
      <c r="A33" s="12" t="s">
        <v>13</v>
      </c>
      <c r="B33" s="13" t="s">
        <v>11</v>
      </c>
      <c r="C33" s="14" t="s">
        <v>0</v>
      </c>
      <c r="D33" s="15" t="s">
        <v>1</v>
      </c>
      <c r="E33" s="66" t="s">
        <v>50</v>
      </c>
      <c r="F33" s="65" t="s">
        <v>9</v>
      </c>
      <c r="G33" s="8" t="s">
        <v>10</v>
      </c>
      <c r="H33" s="60" t="s">
        <v>49</v>
      </c>
      <c r="I33" s="60" t="s">
        <v>49</v>
      </c>
      <c r="J33" s="8" t="s">
        <v>9</v>
      </c>
      <c r="K33" s="67" t="s">
        <v>10</v>
      </c>
      <c r="L33" s="66" t="s">
        <v>50</v>
      </c>
      <c r="M33" s="13" t="s">
        <v>11</v>
      </c>
      <c r="N33" s="14" t="s">
        <v>0</v>
      </c>
      <c r="O33" s="18" t="s">
        <v>1</v>
      </c>
    </row>
    <row r="34" spans="1:15" x14ac:dyDescent="0.25">
      <c r="A34" s="26" t="s">
        <v>35</v>
      </c>
      <c r="B34" s="2">
        <v>6</v>
      </c>
      <c r="C34" s="6" t="str">
        <f>'[2]5 aralık'!N18</f>
        <v>ÇOK PİS YENERİZ</v>
      </c>
      <c r="D34" s="11" t="str">
        <f>'[2]5 aralık'!O18</f>
        <v>İsmail Eser</v>
      </c>
      <c r="E34" s="78">
        <f>'[2]SKORLAMA '!AB21</f>
        <v>26.2</v>
      </c>
      <c r="F34" s="1">
        <v>177</v>
      </c>
      <c r="G34" s="1">
        <v>145</v>
      </c>
      <c r="H34" s="1"/>
      <c r="I34" s="5"/>
      <c r="J34" s="5">
        <v>120</v>
      </c>
      <c r="K34" s="5">
        <v>131</v>
      </c>
      <c r="L34" s="75">
        <f>'[2]SKORLAMA '!AB24</f>
        <v>43</v>
      </c>
      <c r="M34" s="4">
        <v>7</v>
      </c>
      <c r="N34" s="7" t="str">
        <f>'[2]5 aralık'!C26</f>
        <v>FALSOCULAR</v>
      </c>
      <c r="O34" s="40" t="str">
        <f>'[2]5 aralık'!D26</f>
        <v>Berke Başar</v>
      </c>
    </row>
    <row r="35" spans="1:15" x14ac:dyDescent="0.25">
      <c r="A35" s="20"/>
      <c r="B35" s="2"/>
      <c r="C35" s="1"/>
      <c r="D35" s="1" t="str">
        <f>'[2]5 aralık'!O19</f>
        <v>Barış Uz</v>
      </c>
      <c r="E35" s="78">
        <f>'[2]SKORLAMA '!AB22</f>
        <v>18.466666666666676</v>
      </c>
      <c r="F35" s="1">
        <v>169</v>
      </c>
      <c r="G35" s="1">
        <v>167</v>
      </c>
      <c r="H35" s="1"/>
      <c r="I35" s="5"/>
      <c r="J35" s="5"/>
      <c r="K35" s="5"/>
      <c r="L35" s="76"/>
      <c r="M35" s="4"/>
      <c r="N35" s="5"/>
      <c r="O35" s="41" t="str">
        <f>'[2]5 aralık'!D27</f>
        <v>Sertuğ Arslan</v>
      </c>
    </row>
    <row r="36" spans="1:15" x14ac:dyDescent="0.25">
      <c r="A36" s="20"/>
      <c r="B36" s="2"/>
      <c r="C36" s="1"/>
      <c r="D36" s="1" t="str">
        <f>'[2]5 aralık'!O20</f>
        <v>Fatma Sütçü</v>
      </c>
      <c r="E36" s="78">
        <f>'[2]SKORLAMA '!AB23</f>
        <v>39.266666666666673</v>
      </c>
      <c r="F36" s="1">
        <v>142</v>
      </c>
      <c r="G36" s="1">
        <v>123</v>
      </c>
      <c r="H36" s="1"/>
      <c r="I36" s="5"/>
      <c r="J36" s="5">
        <v>90</v>
      </c>
      <c r="K36" s="5">
        <v>121</v>
      </c>
      <c r="L36" s="76">
        <f>'[2]SKORLAMA '!AB26</f>
        <v>62.4</v>
      </c>
      <c r="M36" s="4"/>
      <c r="N36" s="5"/>
      <c r="O36" s="41" t="str">
        <f>'[2]5 aralık'!D28</f>
        <v>Haluk Emre Mete</v>
      </c>
    </row>
    <row r="37" spans="1:15" x14ac:dyDescent="0.25">
      <c r="A37" s="20"/>
      <c r="B37" s="2"/>
      <c r="C37" s="1"/>
      <c r="D37" s="1"/>
      <c r="E37" s="1"/>
      <c r="F37" s="1"/>
      <c r="G37" s="1"/>
      <c r="H37" s="1"/>
      <c r="I37" s="5"/>
      <c r="J37" s="5">
        <v>108</v>
      </c>
      <c r="K37" s="5">
        <v>105</v>
      </c>
      <c r="L37" s="76">
        <f>'[2]SKORLAMA '!AB27</f>
        <v>72.3</v>
      </c>
      <c r="M37" s="4"/>
      <c r="N37" s="5"/>
      <c r="O37" s="19" t="str">
        <f>'[2]5 aralık'!D29</f>
        <v>Mert Boran</v>
      </c>
    </row>
    <row r="38" spans="1:15" ht="15.75" thickBot="1" x14ac:dyDescent="0.3">
      <c r="A38" s="23"/>
      <c r="B38" s="2"/>
      <c r="C38" s="1"/>
      <c r="D38" s="16"/>
      <c r="E38" s="16"/>
      <c r="F38" s="79">
        <f>+E34+F34+E35+F35+E36+F36+E37+F37</f>
        <v>571.93333333333328</v>
      </c>
      <c r="G38" s="79">
        <f>+E34+G34+E35+G35+E36+G36+E37+G37</f>
        <v>518.93333333333328</v>
      </c>
      <c r="H38" s="16"/>
      <c r="I38" s="28"/>
      <c r="J38" s="80">
        <f>+L34+J34+L35+J35+L36+J36+L37+J37</f>
        <v>495.7</v>
      </c>
      <c r="K38" s="80">
        <f>+L34+K34+L35+K35+L36+K36+L37+K37</f>
        <v>534.70000000000005</v>
      </c>
      <c r="L38" s="28"/>
      <c r="M38" s="5"/>
      <c r="N38" s="5"/>
      <c r="O38" s="19"/>
    </row>
    <row r="39" spans="1:15" ht="15.75" thickBot="1" x14ac:dyDescent="0.3">
      <c r="A39" s="24"/>
      <c r="B39" s="21"/>
      <c r="C39" s="22"/>
      <c r="D39" s="17" t="s">
        <v>12</v>
      </c>
      <c r="E39" s="63"/>
      <c r="F39" s="158">
        <f>+F38+G38</f>
        <v>1090.8666666666666</v>
      </c>
      <c r="G39" s="159"/>
      <c r="H39" s="57">
        <v>2</v>
      </c>
      <c r="I39" s="59">
        <v>1</v>
      </c>
      <c r="J39" s="160">
        <f>+J38+K38</f>
        <v>1030.4000000000001</v>
      </c>
      <c r="K39" s="161"/>
      <c r="L39" s="59"/>
      <c r="M39" s="29"/>
      <c r="N39" s="30"/>
      <c r="O39" s="31"/>
    </row>
    <row r="40" spans="1:15" ht="15.75" thickBo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19.5" thickBot="1" x14ac:dyDescent="0.35">
      <c r="A41" s="12" t="s">
        <v>13</v>
      </c>
      <c r="B41" s="13" t="s">
        <v>11</v>
      </c>
      <c r="C41" s="14" t="s">
        <v>0</v>
      </c>
      <c r="D41" s="15" t="s">
        <v>1</v>
      </c>
      <c r="E41" s="66" t="s">
        <v>50</v>
      </c>
      <c r="F41" s="65" t="s">
        <v>9</v>
      </c>
      <c r="G41" s="8" t="s">
        <v>10</v>
      </c>
      <c r="H41" s="60" t="s">
        <v>49</v>
      </c>
      <c r="I41" s="60" t="s">
        <v>49</v>
      </c>
      <c r="J41" s="8" t="s">
        <v>9</v>
      </c>
      <c r="K41" s="67" t="s">
        <v>10</v>
      </c>
      <c r="L41" s="66" t="s">
        <v>50</v>
      </c>
      <c r="M41" s="13" t="s">
        <v>11</v>
      </c>
      <c r="N41" s="14" t="s">
        <v>0</v>
      </c>
      <c r="O41" s="18" t="s">
        <v>1</v>
      </c>
    </row>
    <row r="42" spans="1:15" x14ac:dyDescent="0.25">
      <c r="A42" s="26" t="s">
        <v>31</v>
      </c>
      <c r="B42" s="9">
        <v>9</v>
      </c>
      <c r="C42" s="10" t="str">
        <f>'[2]5 aralık'!C34</f>
        <v>GOONERS</v>
      </c>
      <c r="D42" s="11" t="str">
        <f>'[2]5 aralık'!D34</f>
        <v>Can Gürsoy</v>
      </c>
      <c r="E42" s="72">
        <f t="shared" ref="E42:E44" si="0">E10</f>
        <v>60.1</v>
      </c>
      <c r="F42" s="1">
        <v>140</v>
      </c>
      <c r="G42" s="1">
        <v>101</v>
      </c>
      <c r="H42" s="1"/>
      <c r="I42" s="5"/>
      <c r="J42" s="5">
        <v>136</v>
      </c>
      <c r="K42" s="5">
        <v>170</v>
      </c>
      <c r="L42" s="70">
        <f t="shared" ref="L42:L44" si="1">L18</f>
        <v>45.066666666666677</v>
      </c>
      <c r="M42" s="4">
        <v>1</v>
      </c>
      <c r="N42" s="32" t="str">
        <f>'[2]5 aralık'!C2</f>
        <v>AĞIR TOPLAR</v>
      </c>
      <c r="O42" s="40" t="str">
        <f>'[2]5 aralık'!D2</f>
        <v>Ömür</v>
      </c>
    </row>
    <row r="43" spans="1:15" x14ac:dyDescent="0.25">
      <c r="A43" s="20"/>
      <c r="B43" s="2"/>
      <c r="C43" s="1"/>
      <c r="D43" s="1" t="str">
        <f>'[2]5 aralık'!D35</f>
        <v>Arslan ray Bendon</v>
      </c>
      <c r="E43" s="73">
        <f t="shared" si="0"/>
        <v>57.533333333333339</v>
      </c>
      <c r="F43" s="1">
        <v>133</v>
      </c>
      <c r="G43" s="1">
        <v>122</v>
      </c>
      <c r="H43" s="1"/>
      <c r="I43" s="5"/>
      <c r="J43" s="5">
        <v>159</v>
      </c>
      <c r="K43" s="5">
        <v>118</v>
      </c>
      <c r="L43" s="70">
        <f t="shared" si="1"/>
        <v>26.2</v>
      </c>
      <c r="M43" s="4"/>
      <c r="N43" s="5"/>
      <c r="O43" s="41" t="str">
        <f>'[2]5 aralık'!D3</f>
        <v>nusret ispir</v>
      </c>
    </row>
    <row r="44" spans="1:15" x14ac:dyDescent="0.25">
      <c r="A44" s="20"/>
      <c r="B44" s="2"/>
      <c r="C44" s="1"/>
      <c r="D44" s="1" t="str">
        <f>'[2]5 aralık'!D36</f>
        <v>Mustafa Onur</v>
      </c>
      <c r="E44" s="73">
        <f t="shared" si="0"/>
        <v>12.266666666666675</v>
      </c>
      <c r="F44" s="1">
        <v>186</v>
      </c>
      <c r="G44" s="1">
        <v>163</v>
      </c>
      <c r="H44" s="1"/>
      <c r="I44" s="5"/>
      <c r="J44" s="5">
        <v>161</v>
      </c>
      <c r="K44" s="5">
        <v>181</v>
      </c>
      <c r="L44" s="70">
        <f t="shared" si="1"/>
        <v>19.266666666666673</v>
      </c>
      <c r="M44" s="4"/>
      <c r="N44" s="5"/>
      <c r="O44" s="41" t="str">
        <f>'[2]5 aralık'!D4</f>
        <v>Ogün Paşaoğlu</v>
      </c>
    </row>
    <row r="45" spans="1:15" x14ac:dyDescent="0.25">
      <c r="A45" s="20"/>
      <c r="B45" s="2"/>
      <c r="C45" s="1"/>
      <c r="D45" s="1"/>
      <c r="E45" s="73"/>
      <c r="F45" s="1"/>
      <c r="G45" s="1"/>
      <c r="H45" s="1"/>
      <c r="I45" s="5"/>
      <c r="J45" s="5"/>
      <c r="K45" s="5"/>
      <c r="L45" s="70"/>
      <c r="M45" s="4"/>
      <c r="N45" s="5"/>
      <c r="O45" s="41" t="str">
        <f>'[2]5 aralık'!D5</f>
        <v>Osman Aydın</v>
      </c>
    </row>
    <row r="46" spans="1:15" ht="15.75" thickBot="1" x14ac:dyDescent="0.3">
      <c r="A46" s="23"/>
      <c r="B46" s="1"/>
      <c r="C46" s="1"/>
      <c r="D46" s="16"/>
      <c r="E46" s="16"/>
      <c r="F46" s="126">
        <f>+E42+F42+E43+F43+E44+F44+E45+F45</f>
        <v>588.9</v>
      </c>
      <c r="G46" s="126">
        <f>+E42+G42+E43+G43+E44+G44+E45+G45</f>
        <v>515.9</v>
      </c>
      <c r="H46" s="126"/>
      <c r="I46" s="127"/>
      <c r="J46" s="127">
        <f>+L42+J42+L43+J43+L44+J44+L45+J45</f>
        <v>546.5333333333333</v>
      </c>
      <c r="K46" s="127">
        <f>+L42+K42+L43+K43+L44+K44+L45+K45</f>
        <v>559.5333333333333</v>
      </c>
      <c r="L46" s="28"/>
      <c r="M46" s="5"/>
      <c r="N46" s="5"/>
      <c r="O46" s="19"/>
    </row>
    <row r="47" spans="1:15" ht="15.75" thickBot="1" x14ac:dyDescent="0.3">
      <c r="A47" s="24"/>
      <c r="B47" s="22"/>
      <c r="C47" s="25"/>
      <c r="D47" s="17" t="s">
        <v>12</v>
      </c>
      <c r="E47" s="63"/>
      <c r="F47" s="158">
        <f>+F46+G46</f>
        <v>1104.8</v>
      </c>
      <c r="G47" s="159"/>
      <c r="H47" s="57">
        <v>2</v>
      </c>
      <c r="I47" s="59">
        <v>1</v>
      </c>
      <c r="J47" s="160">
        <f>+J46+K46</f>
        <v>1106.0666666666666</v>
      </c>
      <c r="K47" s="161"/>
      <c r="L47" s="59"/>
      <c r="M47" s="29"/>
      <c r="N47" s="30"/>
      <c r="O47" s="31"/>
    </row>
    <row r="48" spans="1:15" ht="15.75" thickBot="1" x14ac:dyDescent="0.3"/>
    <row r="49" spans="1:15" ht="19.5" thickBot="1" x14ac:dyDescent="0.35">
      <c r="A49" s="12" t="s">
        <v>13</v>
      </c>
      <c r="B49" s="13" t="s">
        <v>11</v>
      </c>
      <c r="C49" s="14" t="s">
        <v>0</v>
      </c>
      <c r="D49" s="15" t="s">
        <v>1</v>
      </c>
      <c r="E49" s="66" t="s">
        <v>50</v>
      </c>
      <c r="F49" s="65" t="s">
        <v>9</v>
      </c>
      <c r="G49" s="8" t="s">
        <v>10</v>
      </c>
      <c r="H49" s="60" t="s">
        <v>49</v>
      </c>
      <c r="I49" s="60" t="s">
        <v>49</v>
      </c>
      <c r="J49" s="8" t="s">
        <v>9</v>
      </c>
      <c r="K49" s="67" t="s">
        <v>10</v>
      </c>
      <c r="L49" s="66" t="s">
        <v>50</v>
      </c>
      <c r="M49" s="13" t="s">
        <v>11</v>
      </c>
      <c r="N49" s="14" t="s">
        <v>0</v>
      </c>
      <c r="O49" s="18" t="s">
        <v>1</v>
      </c>
    </row>
    <row r="50" spans="1:15" x14ac:dyDescent="0.25">
      <c r="A50" s="26" t="s">
        <v>32</v>
      </c>
      <c r="B50" s="2">
        <v>5</v>
      </c>
      <c r="C50" s="6" t="str">
        <f>'[2]5 aralık'!C18</f>
        <v>İSDAŞLAR</v>
      </c>
      <c r="D50" s="11" t="str">
        <f>'[2]5 aralık'!D18</f>
        <v>Fisun ısdaş</v>
      </c>
      <c r="E50" s="122"/>
      <c r="F50" s="1"/>
      <c r="G50" s="1"/>
      <c r="H50" s="1"/>
      <c r="I50" s="5"/>
      <c r="J50" s="5">
        <v>152</v>
      </c>
      <c r="K50" s="5">
        <v>145</v>
      </c>
      <c r="L50" s="70">
        <f t="shared" ref="L50:L52" si="2">E26</f>
        <v>17</v>
      </c>
      <c r="M50" s="4">
        <v>3</v>
      </c>
      <c r="N50" s="7" t="str">
        <f>'[2]5 aralık'!C10</f>
        <v>BOWLİNG YILDIZLARI</v>
      </c>
      <c r="O50" s="38" t="str">
        <f>'[2]5 aralık'!D10</f>
        <v>Fatih Mehmet Temelli</v>
      </c>
    </row>
    <row r="51" spans="1:15" x14ac:dyDescent="0.25">
      <c r="A51" s="20"/>
      <c r="B51" s="2"/>
      <c r="C51" s="1"/>
      <c r="D51" s="1" t="str">
        <f>'[2]5 aralık'!D19</f>
        <v>Tunay Isdaş</v>
      </c>
      <c r="E51" s="122"/>
      <c r="F51" s="1"/>
      <c r="G51" s="1"/>
      <c r="H51" s="1"/>
      <c r="I51" s="5"/>
      <c r="J51" s="5">
        <v>151</v>
      </c>
      <c r="K51" s="5">
        <v>175</v>
      </c>
      <c r="L51" s="70">
        <f t="shared" si="2"/>
        <v>31.333333333333325</v>
      </c>
      <c r="M51" s="4"/>
      <c r="N51" s="5"/>
      <c r="O51" s="38" t="str">
        <f>'[2]5 aralık'!D11</f>
        <v>Timur Özhan</v>
      </c>
    </row>
    <row r="52" spans="1:15" x14ac:dyDescent="0.25">
      <c r="A52" s="20"/>
      <c r="B52" s="2"/>
      <c r="C52" s="1"/>
      <c r="D52" s="1" t="str">
        <f>'[2]5 aralık'!D20</f>
        <v>Tugay Isdaş</v>
      </c>
      <c r="E52" s="122"/>
      <c r="F52" s="1"/>
      <c r="G52" s="1"/>
      <c r="H52" s="1"/>
      <c r="I52" s="5"/>
      <c r="J52" s="5">
        <v>202</v>
      </c>
      <c r="K52" s="5">
        <v>201</v>
      </c>
      <c r="L52" s="70">
        <f t="shared" si="2"/>
        <v>12.666666666666675</v>
      </c>
      <c r="M52" s="4"/>
      <c r="N52" s="5"/>
      <c r="O52" s="38" t="str">
        <f>'[2]5 aralık'!D12</f>
        <v>Burak Kania</v>
      </c>
    </row>
    <row r="53" spans="1:15" x14ac:dyDescent="0.25">
      <c r="A53" s="20"/>
      <c r="B53" s="2"/>
      <c r="C53" s="1"/>
      <c r="D53" s="1"/>
      <c r="E53" s="1"/>
      <c r="F53" s="1"/>
      <c r="G53" s="1"/>
      <c r="H53" s="1"/>
      <c r="I53" s="5"/>
      <c r="J53" s="5"/>
      <c r="K53" s="5"/>
      <c r="L53" s="5"/>
      <c r="M53" s="4"/>
      <c r="N53" s="5"/>
      <c r="O53" s="38"/>
    </row>
    <row r="54" spans="1:15" ht="15.75" thickBot="1" x14ac:dyDescent="0.3">
      <c r="A54" s="23"/>
      <c r="B54" s="2"/>
      <c r="C54" s="1"/>
      <c r="D54" s="16"/>
      <c r="E54" s="16"/>
      <c r="F54" s="79">
        <f>+E50+F50+E51+F51+E52+F52+E53+F53</f>
        <v>0</v>
      </c>
      <c r="G54" s="79">
        <f>+E50+G50+E51+G51+E52+G52+E53+G53</f>
        <v>0</v>
      </c>
      <c r="H54" s="16"/>
      <c r="I54" s="28"/>
      <c r="J54" s="80">
        <f>+L50+J50+L51+J51+L52+J52+L53+J53</f>
        <v>566</v>
      </c>
      <c r="K54" s="80">
        <f>+L50+K50+L51+K51+L52+K52+L53+K53</f>
        <v>582</v>
      </c>
      <c r="L54" s="28"/>
      <c r="M54" s="5"/>
      <c r="N54" s="5"/>
      <c r="O54" s="19"/>
    </row>
    <row r="55" spans="1:15" ht="15.75" thickBot="1" x14ac:dyDescent="0.3">
      <c r="A55" s="24"/>
      <c r="B55" s="21"/>
      <c r="C55" s="22"/>
      <c r="D55" s="17" t="s">
        <v>12</v>
      </c>
      <c r="E55" s="63"/>
      <c r="F55" s="158">
        <f>+F54+G54</f>
        <v>0</v>
      </c>
      <c r="G55" s="159"/>
      <c r="H55" s="57">
        <v>0</v>
      </c>
      <c r="I55" s="59">
        <v>3</v>
      </c>
      <c r="J55" s="160">
        <f>+J54+K54</f>
        <v>1148</v>
      </c>
      <c r="K55" s="161"/>
      <c r="L55" s="59"/>
      <c r="M55" s="29"/>
      <c r="N55" s="30"/>
      <c r="O55" s="31"/>
    </row>
    <row r="56" spans="1:15" ht="15.75" thickBot="1" x14ac:dyDescent="0.3"/>
    <row r="57" spans="1:15" ht="19.5" thickBot="1" x14ac:dyDescent="0.35">
      <c r="A57" s="12" t="s">
        <v>13</v>
      </c>
      <c r="B57" s="13" t="s">
        <v>11</v>
      </c>
      <c r="C57" s="14" t="s">
        <v>0</v>
      </c>
      <c r="D57" s="15" t="s">
        <v>1</v>
      </c>
      <c r="E57" s="66" t="s">
        <v>50</v>
      </c>
      <c r="F57" s="65" t="s">
        <v>9</v>
      </c>
      <c r="G57" s="8" t="s">
        <v>10</v>
      </c>
      <c r="H57" s="60" t="s">
        <v>49</v>
      </c>
      <c r="I57" s="60" t="s">
        <v>49</v>
      </c>
      <c r="J57" s="8" t="s">
        <v>9</v>
      </c>
      <c r="K57" s="67" t="s">
        <v>10</v>
      </c>
      <c r="L57" s="66" t="s">
        <v>50</v>
      </c>
      <c r="M57" s="13" t="s">
        <v>11</v>
      </c>
      <c r="N57" s="14" t="s">
        <v>0</v>
      </c>
      <c r="O57" s="18" t="s">
        <v>1</v>
      </c>
    </row>
    <row r="58" spans="1:15" x14ac:dyDescent="0.25">
      <c r="A58" s="26" t="s">
        <v>33</v>
      </c>
      <c r="B58" s="2">
        <v>4</v>
      </c>
      <c r="C58" s="33" t="str">
        <f>'[2]5 aralık'!N10</f>
        <v>PİNLER HAVAYA</v>
      </c>
      <c r="D58" s="123" t="str">
        <f>'[2]5 aralık'!O10</f>
        <v>Metin Er</v>
      </c>
      <c r="E58" s="121">
        <f t="shared" ref="E58:E61" si="3">E2</f>
        <v>10.133333333333326</v>
      </c>
      <c r="F58" s="1">
        <v>195</v>
      </c>
      <c r="G58" s="1">
        <v>164</v>
      </c>
      <c r="H58" s="1"/>
      <c r="I58" s="5"/>
      <c r="J58" s="5">
        <v>149</v>
      </c>
      <c r="K58" s="5">
        <v>112</v>
      </c>
      <c r="L58" s="75">
        <f t="shared" ref="L58:L61" si="4">L34</f>
        <v>43</v>
      </c>
      <c r="M58" s="4">
        <v>7</v>
      </c>
      <c r="N58" s="7" t="str">
        <f>'[2]5 aralık'!C26</f>
        <v>FALSOCULAR</v>
      </c>
      <c r="O58" s="19" t="str">
        <f>'[2]5 aralık'!D26</f>
        <v>Berke Başar</v>
      </c>
    </row>
    <row r="59" spans="1:15" x14ac:dyDescent="0.25">
      <c r="A59" s="20"/>
      <c r="B59" s="2"/>
      <c r="C59" s="34"/>
      <c r="D59" s="123" t="str">
        <f>'[2]5 aralık'!O11</f>
        <v>Filiz Er</v>
      </c>
      <c r="E59" s="121">
        <f t="shared" si="3"/>
        <v>18.54545454545455</v>
      </c>
      <c r="F59" s="1">
        <v>180</v>
      </c>
      <c r="G59" s="1">
        <v>203</v>
      </c>
      <c r="H59" s="1"/>
      <c r="I59" s="5"/>
      <c r="J59" s="5"/>
      <c r="K59" s="5"/>
      <c r="L59" s="75"/>
      <c r="M59" s="4"/>
      <c r="N59" s="5"/>
      <c r="O59" s="19" t="str">
        <f>'[2]5 aralık'!D27</f>
        <v>Sertuğ Arslan</v>
      </c>
    </row>
    <row r="60" spans="1:15" x14ac:dyDescent="0.25">
      <c r="A60" s="20"/>
      <c r="B60" s="2"/>
      <c r="C60" s="34"/>
      <c r="D60" s="123" t="str">
        <f>'[2]5 aralık'!O12</f>
        <v>Emine</v>
      </c>
      <c r="E60" s="121"/>
      <c r="F60" s="1"/>
      <c r="G60" s="1"/>
      <c r="H60" s="1"/>
      <c r="I60" s="5"/>
      <c r="J60" s="5">
        <v>131</v>
      </c>
      <c r="K60" s="5">
        <v>179</v>
      </c>
      <c r="L60" s="76">
        <f>'[2]SKORLAMA '!$AB$26</f>
        <v>62.4</v>
      </c>
      <c r="M60" s="4"/>
      <c r="N60" s="5"/>
      <c r="O60" s="19" t="str">
        <f>'[2]5 aralık'!D28</f>
        <v>Haluk Emre Mete</v>
      </c>
    </row>
    <row r="61" spans="1:15" x14ac:dyDescent="0.25">
      <c r="A61" s="20"/>
      <c r="B61" s="2"/>
      <c r="C61" s="34"/>
      <c r="D61" s="123" t="str">
        <f>'[2]5 aralık'!O13</f>
        <v>Yakup</v>
      </c>
      <c r="E61" s="121">
        <f t="shared" si="3"/>
        <v>15.85454545454545</v>
      </c>
      <c r="F61" s="1">
        <v>188</v>
      </c>
      <c r="G61" s="1">
        <v>197</v>
      </c>
      <c r="H61" s="1"/>
      <c r="I61" s="5"/>
      <c r="J61" s="5">
        <v>97</v>
      </c>
      <c r="K61" s="5">
        <v>87</v>
      </c>
      <c r="L61" s="76">
        <f t="shared" si="4"/>
        <v>72.3</v>
      </c>
      <c r="M61" s="4"/>
      <c r="N61" s="5"/>
      <c r="O61" s="19" t="str">
        <f>'[2]5 aralık'!D29</f>
        <v>Mert Boran</v>
      </c>
    </row>
    <row r="62" spans="1:15" ht="15.75" thickBot="1" x14ac:dyDescent="0.3">
      <c r="A62" s="23"/>
      <c r="B62" s="2"/>
      <c r="C62" s="1"/>
      <c r="D62" s="16"/>
      <c r="E62" s="16"/>
      <c r="F62" s="79">
        <f>+E58+F58+E59+F59+E60+F60+E61+F61</f>
        <v>607.5333333333333</v>
      </c>
      <c r="G62" s="79">
        <f>+E58+G58+E59+G59+E60+G60+E61+G61</f>
        <v>608.5333333333333</v>
      </c>
      <c r="H62" s="16"/>
      <c r="I62" s="28"/>
      <c r="J62" s="80">
        <f>+L58+J58+L59+J59+L60+J60+L61+J61</f>
        <v>554.70000000000005</v>
      </c>
      <c r="K62" s="80">
        <f>+L58+K58+L59+K59+L60+K60+L61+K61</f>
        <v>555.70000000000005</v>
      </c>
      <c r="L62" s="28"/>
      <c r="M62" s="5"/>
      <c r="N62" s="5"/>
      <c r="O62" s="19"/>
    </row>
    <row r="63" spans="1:15" ht="15.75" thickBot="1" x14ac:dyDescent="0.3">
      <c r="A63" s="24"/>
      <c r="B63" s="21"/>
      <c r="C63" s="22"/>
      <c r="D63" s="17" t="s">
        <v>12</v>
      </c>
      <c r="E63" s="63"/>
      <c r="F63" s="158">
        <f>+F62+G62</f>
        <v>1216.0666666666666</v>
      </c>
      <c r="G63" s="159"/>
      <c r="H63" s="57">
        <v>3</v>
      </c>
      <c r="I63" s="59">
        <v>0</v>
      </c>
      <c r="J63" s="160">
        <f>+J62+K62</f>
        <v>1110.4000000000001</v>
      </c>
      <c r="K63" s="161"/>
      <c r="L63" s="59"/>
      <c r="M63" s="29"/>
      <c r="N63" s="30"/>
      <c r="O63" s="31"/>
    </row>
    <row r="64" spans="1:15" ht="15.75" thickBot="1" x14ac:dyDescent="0.3"/>
    <row r="65" spans="1:15" ht="19.5" thickBot="1" x14ac:dyDescent="0.35">
      <c r="A65" s="12" t="s">
        <v>13</v>
      </c>
      <c r="B65" s="13" t="s">
        <v>11</v>
      </c>
      <c r="C65" s="14" t="s">
        <v>0</v>
      </c>
      <c r="D65" s="15" t="s">
        <v>1</v>
      </c>
      <c r="E65" s="66" t="s">
        <v>50</v>
      </c>
      <c r="F65" s="65" t="s">
        <v>9</v>
      </c>
      <c r="G65" s="8" t="s">
        <v>10</v>
      </c>
      <c r="H65" s="60" t="s">
        <v>49</v>
      </c>
      <c r="I65" s="60" t="s">
        <v>49</v>
      </c>
      <c r="J65" s="8" t="s">
        <v>9</v>
      </c>
      <c r="K65" s="67" t="s">
        <v>10</v>
      </c>
      <c r="L65" s="66" t="s">
        <v>50</v>
      </c>
      <c r="M65" s="13" t="s">
        <v>11</v>
      </c>
      <c r="N65" s="14" t="s">
        <v>0</v>
      </c>
      <c r="O65" s="18" t="s">
        <v>1</v>
      </c>
    </row>
    <row r="66" spans="1:15" x14ac:dyDescent="0.25">
      <c r="A66" s="26" t="s">
        <v>34</v>
      </c>
      <c r="B66" s="2">
        <v>8</v>
      </c>
      <c r="C66" s="6" t="str">
        <f>'[2]5 aralık'!N26</f>
        <v>MAYE</v>
      </c>
      <c r="D66" s="11" t="str">
        <f>'[2]5 aralık'!O26</f>
        <v>Yafes benli</v>
      </c>
      <c r="E66" s="78">
        <f t="shared" ref="E66:E68" si="5">L10</f>
        <v>64.533333333333346</v>
      </c>
      <c r="F66" s="1">
        <v>109</v>
      </c>
      <c r="G66" s="1">
        <v>112</v>
      </c>
      <c r="H66" s="1"/>
      <c r="I66" s="5"/>
      <c r="J66" s="5">
        <v>181</v>
      </c>
      <c r="K66" s="5">
        <v>161</v>
      </c>
      <c r="L66" s="76">
        <f t="shared" ref="L66:L68" si="6">E34</f>
        <v>26.2</v>
      </c>
      <c r="M66" s="4">
        <v>6</v>
      </c>
      <c r="N66" s="32" t="str">
        <f>'[2]5 aralık'!N18</f>
        <v>ÇOK PİS YENERİZ</v>
      </c>
      <c r="O66" s="124" t="str">
        <f>'[2]5 aralık'!O18</f>
        <v>İsmail Eser</v>
      </c>
    </row>
    <row r="67" spans="1:15" x14ac:dyDescent="0.25">
      <c r="A67" s="20"/>
      <c r="B67" s="2"/>
      <c r="C67" s="1"/>
      <c r="D67" s="1" t="str">
        <f>'[2]5 aralık'!O27</f>
        <v>Mehmet Emin Doğan</v>
      </c>
      <c r="E67" s="78">
        <f t="shared" si="5"/>
        <v>71.266666666666666</v>
      </c>
      <c r="F67" s="1">
        <v>108</v>
      </c>
      <c r="G67" s="1">
        <v>74</v>
      </c>
      <c r="H67" s="1"/>
      <c r="I67" s="5"/>
      <c r="J67" s="5">
        <v>170</v>
      </c>
      <c r="K67" s="5">
        <v>171</v>
      </c>
      <c r="L67" s="76">
        <f t="shared" si="6"/>
        <v>18.466666666666676</v>
      </c>
      <c r="M67" s="4"/>
      <c r="N67" s="5"/>
      <c r="O67" s="5" t="str">
        <f>'[2]5 aralık'!O19</f>
        <v>Barış Uz</v>
      </c>
    </row>
    <row r="68" spans="1:15" x14ac:dyDescent="0.25">
      <c r="A68" s="20"/>
      <c r="B68" s="2"/>
      <c r="C68" s="1"/>
      <c r="D68" s="1" t="str">
        <f>'[2]5 aralık'!O28</f>
        <v>Anıl Doğan</v>
      </c>
      <c r="E68" s="78">
        <f t="shared" si="5"/>
        <v>67.933333333333337</v>
      </c>
      <c r="F68" s="1">
        <v>107</v>
      </c>
      <c r="G68" s="1">
        <v>106</v>
      </c>
      <c r="H68" s="1"/>
      <c r="I68" s="5"/>
      <c r="J68" s="5">
        <v>134</v>
      </c>
      <c r="K68" s="5">
        <v>147</v>
      </c>
      <c r="L68" s="76">
        <f t="shared" si="6"/>
        <v>39.266666666666673</v>
      </c>
      <c r="M68" s="4"/>
      <c r="N68" s="5"/>
      <c r="O68" s="5" t="str">
        <f>'[2]5 aralık'!O20</f>
        <v>Fatma Sütçü</v>
      </c>
    </row>
    <row r="69" spans="1:15" x14ac:dyDescent="0.25">
      <c r="A69" s="20"/>
      <c r="B69" s="2"/>
      <c r="C69" s="1"/>
      <c r="D69" s="1"/>
      <c r="E69" s="78"/>
      <c r="F69" s="1"/>
      <c r="G69" s="1"/>
      <c r="H69" s="1"/>
      <c r="I69" s="5"/>
      <c r="J69" s="5"/>
      <c r="K69" s="5"/>
      <c r="L69" s="5"/>
      <c r="M69" s="4"/>
      <c r="N69" s="5"/>
      <c r="O69" s="5"/>
    </row>
    <row r="70" spans="1:15" ht="15.75" thickBot="1" x14ac:dyDescent="0.3">
      <c r="A70" s="23"/>
      <c r="B70" s="2"/>
      <c r="C70" s="1"/>
      <c r="D70" s="16"/>
      <c r="E70" s="16"/>
      <c r="F70" s="79">
        <f>+E66+F66+E67+F67+E68+F68+E69+F69</f>
        <v>527.73333333333335</v>
      </c>
      <c r="G70" s="79">
        <f>+E66+G66+E67+G67+E68+G68+E69+G69</f>
        <v>495.73333333333335</v>
      </c>
      <c r="H70" s="16"/>
      <c r="I70" s="28"/>
      <c r="J70" s="80">
        <f>+L66+J66+L67+J67+L68+J68+L69+J69</f>
        <v>568.93333333333328</v>
      </c>
      <c r="K70" s="80">
        <f>+L66+K66+L67+K67+L68+K68+L69+K69</f>
        <v>562.93333333333328</v>
      </c>
      <c r="L70" s="28"/>
      <c r="M70" s="5"/>
      <c r="N70" s="5"/>
      <c r="O70" s="19"/>
    </row>
    <row r="71" spans="1:15" ht="15.75" thickBot="1" x14ac:dyDescent="0.3">
      <c r="A71" s="24"/>
      <c r="B71" s="21"/>
      <c r="C71" s="22"/>
      <c r="D71" s="17" t="s">
        <v>12</v>
      </c>
      <c r="E71" s="63"/>
      <c r="F71" s="158">
        <f>+F70+G70</f>
        <v>1023.4666666666667</v>
      </c>
      <c r="G71" s="159"/>
      <c r="H71" s="57">
        <v>0</v>
      </c>
      <c r="I71" s="59">
        <v>3</v>
      </c>
      <c r="J71" s="160">
        <f>+J70+K70</f>
        <v>1131.8666666666666</v>
      </c>
      <c r="K71" s="161"/>
      <c r="L71" s="59"/>
      <c r="M71" s="29"/>
      <c r="N71" s="30"/>
      <c r="O71" s="31"/>
    </row>
    <row r="72" spans="1:15" ht="15.75" thickBot="1" x14ac:dyDescent="0.3"/>
    <row r="73" spans="1:15" ht="19.5" thickBot="1" x14ac:dyDescent="0.35">
      <c r="A73" s="12" t="s">
        <v>13</v>
      </c>
      <c r="B73" s="13" t="s">
        <v>11</v>
      </c>
      <c r="C73" s="14" t="s">
        <v>0</v>
      </c>
      <c r="D73" s="15" t="s">
        <v>1</v>
      </c>
      <c r="E73" s="66" t="s">
        <v>50</v>
      </c>
      <c r="F73" s="65" t="s">
        <v>9</v>
      </c>
      <c r="G73" s="8" t="s">
        <v>10</v>
      </c>
      <c r="H73" s="60" t="s">
        <v>49</v>
      </c>
      <c r="I73" s="60" t="s">
        <v>49</v>
      </c>
      <c r="J73" s="8" t="s">
        <v>9</v>
      </c>
      <c r="K73" s="67" t="s">
        <v>10</v>
      </c>
      <c r="L73" s="66" t="s">
        <v>50</v>
      </c>
      <c r="M73" s="13" t="s">
        <v>11</v>
      </c>
      <c r="N73" s="14" t="s">
        <v>0</v>
      </c>
      <c r="O73" s="18" t="s">
        <v>1</v>
      </c>
    </row>
    <row r="74" spans="1:15" x14ac:dyDescent="0.25">
      <c r="A74" s="26" t="s">
        <v>35</v>
      </c>
      <c r="B74" s="2">
        <v>10</v>
      </c>
      <c r="C74" s="6" t="str">
        <f>'[2]5 aralık'!N34</f>
        <v>CAKARTA</v>
      </c>
      <c r="D74" s="11" t="str">
        <f>'[2]5 aralık'!O34</f>
        <v>Rıchard</v>
      </c>
      <c r="E74" s="78">
        <f t="shared" ref="E74:E76" si="7">E18</f>
        <v>37.4</v>
      </c>
      <c r="F74" s="1">
        <v>120</v>
      </c>
      <c r="G74" s="1">
        <v>160</v>
      </c>
      <c r="H74" s="1"/>
      <c r="I74" s="5"/>
      <c r="J74" s="5">
        <v>227</v>
      </c>
      <c r="K74" s="5">
        <v>225</v>
      </c>
      <c r="L74" s="75">
        <v>0</v>
      </c>
      <c r="M74" s="4">
        <v>2</v>
      </c>
      <c r="N74" s="7" t="str">
        <f>'[2]5 aralık'!N2</f>
        <v>O SPAREİ ALAYDIK EYİYDİ</v>
      </c>
      <c r="O74" s="19" t="str">
        <f>'[2]5 aralık'!O2</f>
        <v>Gediz Ege</v>
      </c>
    </row>
    <row r="75" spans="1:15" x14ac:dyDescent="0.25">
      <c r="A75" s="20"/>
      <c r="B75" s="2"/>
      <c r="C75" s="1"/>
      <c r="D75" s="1" t="str">
        <f>'[2]5 aralık'!O35</f>
        <v>Santo</v>
      </c>
      <c r="E75" s="78">
        <f t="shared" si="7"/>
        <v>36.666666666666671</v>
      </c>
      <c r="F75" s="1">
        <v>147</v>
      </c>
      <c r="G75" s="1">
        <v>153</v>
      </c>
      <c r="H75" s="1"/>
      <c r="I75" s="5"/>
      <c r="J75" s="5">
        <v>137</v>
      </c>
      <c r="K75" s="5">
        <v>148</v>
      </c>
      <c r="L75" s="76">
        <f t="shared" ref="L75:L77" si="8">L27</f>
        <v>33.6</v>
      </c>
      <c r="M75" s="4"/>
      <c r="N75" s="5"/>
      <c r="O75" s="19" t="str">
        <f>'[2]5 aralık'!O3</f>
        <v>Öykü Danışık</v>
      </c>
    </row>
    <row r="76" spans="1:15" x14ac:dyDescent="0.25">
      <c r="A76" s="20"/>
      <c r="B76" s="2"/>
      <c r="C76" s="1"/>
      <c r="D76" s="1" t="str">
        <f>'[2]5 aralık'!O36</f>
        <v>Gumelar</v>
      </c>
      <c r="E76" s="78">
        <f t="shared" si="7"/>
        <v>45</v>
      </c>
      <c r="F76" s="1">
        <v>149</v>
      </c>
      <c r="G76" s="1">
        <v>122</v>
      </c>
      <c r="H76" s="1"/>
      <c r="I76" s="5"/>
      <c r="J76" s="5">
        <v>197</v>
      </c>
      <c r="K76" s="5">
        <v>136</v>
      </c>
      <c r="L76" s="76">
        <f t="shared" si="8"/>
        <v>18.733333333333327</v>
      </c>
      <c r="M76" s="4"/>
      <c r="N76" s="5"/>
      <c r="O76" s="19" t="str">
        <f>'[2]5 aralık'!O4</f>
        <v>Duygu Gürkan</v>
      </c>
    </row>
    <row r="77" spans="1:15" x14ac:dyDescent="0.25">
      <c r="A77" s="20"/>
      <c r="B77" s="2"/>
      <c r="C77" s="1"/>
      <c r="D77" s="1"/>
      <c r="E77" s="78"/>
      <c r="F77" s="1"/>
      <c r="G77" s="1"/>
      <c r="H77" s="1"/>
      <c r="I77" s="5"/>
      <c r="J77" s="5"/>
      <c r="K77" s="5"/>
      <c r="L77" s="76">
        <f t="shared" si="8"/>
        <v>0</v>
      </c>
      <c r="M77" s="4"/>
      <c r="N77" s="5"/>
      <c r="O77" s="19" t="str">
        <f>'[2]5 aralık'!O5</f>
        <v>Hakan Danışık</v>
      </c>
    </row>
    <row r="78" spans="1:15" ht="15.75" thickBot="1" x14ac:dyDescent="0.3">
      <c r="A78" s="23"/>
      <c r="B78" s="2"/>
      <c r="C78" s="1"/>
      <c r="D78" s="16"/>
      <c r="E78" s="16"/>
      <c r="F78" s="79">
        <f>+E74+F74+E75+F75+E76+F76+E77+F77</f>
        <v>535.06666666666661</v>
      </c>
      <c r="G78" s="79">
        <f>+E74+G74+E75+G75+E76+G76+E77+G77</f>
        <v>554.06666666666661</v>
      </c>
      <c r="H78" s="16"/>
      <c r="I78" s="28"/>
      <c r="J78" s="80">
        <f>+L74+J74+L75+J75+L76+J76+L77+J77</f>
        <v>613.33333333333337</v>
      </c>
      <c r="K78" s="80">
        <f>+L74+K74+L75+K75+L76+K76+L77+K77</f>
        <v>561.33333333333337</v>
      </c>
      <c r="L78" s="28"/>
      <c r="M78" s="5"/>
      <c r="N78" s="5"/>
      <c r="O78" s="19"/>
    </row>
    <row r="79" spans="1:15" ht="15.75" thickBot="1" x14ac:dyDescent="0.3">
      <c r="A79" s="24"/>
      <c r="B79" s="21"/>
      <c r="C79" s="22"/>
      <c r="D79" s="17" t="s">
        <v>12</v>
      </c>
      <c r="E79" s="63"/>
      <c r="F79" s="158">
        <f>+F78+G78</f>
        <v>1089.1333333333332</v>
      </c>
      <c r="G79" s="159"/>
      <c r="H79" s="57">
        <v>1</v>
      </c>
      <c r="I79" s="59">
        <v>2</v>
      </c>
      <c r="J79" s="160">
        <f>+J78+K78</f>
        <v>1174.6666666666667</v>
      </c>
      <c r="K79" s="161"/>
      <c r="L79" s="59"/>
      <c r="M79" s="29"/>
      <c r="N79" s="30"/>
      <c r="O79" s="31"/>
    </row>
  </sheetData>
  <mergeCells count="20">
    <mergeCell ref="F79:G79"/>
    <mergeCell ref="J79:K79"/>
    <mergeCell ref="F55:G55"/>
    <mergeCell ref="J55:K55"/>
    <mergeCell ref="F63:G63"/>
    <mergeCell ref="J63:K63"/>
    <mergeCell ref="F71:G71"/>
    <mergeCell ref="J71:K71"/>
    <mergeCell ref="F31:G31"/>
    <mergeCell ref="J31:K31"/>
    <mergeCell ref="F39:G39"/>
    <mergeCell ref="J39:K39"/>
    <mergeCell ref="F47:G47"/>
    <mergeCell ref="J47:K47"/>
    <mergeCell ref="F7:G7"/>
    <mergeCell ref="J7:K7"/>
    <mergeCell ref="F15:G15"/>
    <mergeCell ref="J15:K15"/>
    <mergeCell ref="F23:G23"/>
    <mergeCell ref="J23:K23"/>
  </mergeCells>
  <pageMargins left="0.7" right="0.7" top="0.75" bottom="0.75" header="0.3" footer="0.3"/>
  <pageSetup paperSize="9" scale="77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D9A96-911F-4E6C-B20A-540260C91158}">
  <dimension ref="A1:O79"/>
  <sheetViews>
    <sheetView topLeftCell="A64" workbookViewId="0">
      <selection activeCell="I83" sqref="I83"/>
    </sheetView>
  </sheetViews>
  <sheetFormatPr defaultRowHeight="15" x14ac:dyDescent="0.25"/>
  <cols>
    <col min="1" max="1" width="7.85546875" customWidth="1"/>
    <col min="2" max="2" width="8.5703125" customWidth="1"/>
    <col min="3" max="3" width="18.7109375" customWidth="1"/>
    <col min="4" max="4" width="21.5703125" customWidth="1"/>
    <col min="5" max="5" width="7" style="71" customWidth="1"/>
    <col min="6" max="6" width="6.85546875" style="71" customWidth="1"/>
    <col min="7" max="7" width="6.42578125" style="71" customWidth="1"/>
    <col min="8" max="9" width="7" style="71" customWidth="1"/>
    <col min="10" max="10" width="6.7109375" style="71" customWidth="1"/>
    <col min="11" max="12" width="7.140625" style="71" customWidth="1"/>
    <col min="13" max="13" width="8.5703125" style="71" customWidth="1"/>
    <col min="14" max="14" width="17.85546875" customWidth="1"/>
    <col min="15" max="15" width="21.42578125" customWidth="1"/>
  </cols>
  <sheetData>
    <row r="1" spans="1:15" ht="19.5" thickBot="1" x14ac:dyDescent="0.35">
      <c r="A1" s="12" t="str">
        <f>'[2]26 aralık'!A1</f>
        <v>LANE</v>
      </c>
      <c r="B1" s="13" t="str">
        <f>'[2]26 aralık'!B1</f>
        <v>Tak.No</v>
      </c>
      <c r="C1" s="14" t="str">
        <f>'[2]26 aralık'!C1</f>
        <v>TAKIM ADI</v>
      </c>
      <c r="D1" s="15" t="str">
        <f>'[2]26 aralık'!D1</f>
        <v>OYUNCULAR</v>
      </c>
      <c r="E1" s="138" t="str">
        <f>'[2]26 aralık'!E1</f>
        <v>Hand.</v>
      </c>
      <c r="F1" s="139" t="str">
        <f>'[2]26 aralık'!F1</f>
        <v>1.oyun</v>
      </c>
      <c r="G1" s="140" t="str">
        <f>'[2]26 aralık'!G1</f>
        <v>2.oyun</v>
      </c>
      <c r="H1" s="141" t="str">
        <f>'[2]26 aralık'!H1</f>
        <v>PUAN</v>
      </c>
      <c r="I1" s="141" t="str">
        <f>'[2]26 aralık'!I1</f>
        <v>PUAN</v>
      </c>
      <c r="J1" s="140" t="str">
        <f>'[2]26 aralık'!J1</f>
        <v>1.oyun</v>
      </c>
      <c r="K1" s="142" t="str">
        <f>'[2]26 aralık'!K1</f>
        <v>2.oyun</v>
      </c>
      <c r="L1" s="138" t="str">
        <f>'[2]26 aralık'!L1</f>
        <v>Hand.</v>
      </c>
      <c r="M1" s="143" t="str">
        <f>'[2]26 aralık'!M1</f>
        <v>Tak.No</v>
      </c>
      <c r="N1" s="14" t="str">
        <f>'[2]26 aralık'!N1</f>
        <v>TAKIM ADI</v>
      </c>
      <c r="O1" s="18" t="str">
        <f>'[2]26 aralık'!O1</f>
        <v>OYUNCULAR</v>
      </c>
    </row>
    <row r="2" spans="1:15" x14ac:dyDescent="0.25">
      <c r="A2" s="26" t="str">
        <f>'[2]26 aralık'!A2</f>
        <v>15-16</v>
      </c>
      <c r="B2" s="9">
        <f>'[2]26 aralık'!B2</f>
        <v>10</v>
      </c>
      <c r="C2" s="33" t="str">
        <f>'[2]26 aralık'!C2</f>
        <v>CAKARTA</v>
      </c>
      <c r="D2" s="39" t="str">
        <f>'[2]26 aralık'!D2</f>
        <v>Rıchard</v>
      </c>
      <c r="E2" s="121">
        <f>'[2]26 aralık'!E2</f>
        <v>37.4</v>
      </c>
      <c r="F2" s="137">
        <f>'[2]26 aralık'!F2</f>
        <v>149</v>
      </c>
      <c r="G2" s="137">
        <f>'[2]26 aralık'!G2</f>
        <v>157</v>
      </c>
      <c r="H2" s="137"/>
      <c r="I2" s="144"/>
      <c r="J2" s="144">
        <f>'[2]26 aralık'!J2</f>
        <v>101</v>
      </c>
      <c r="K2" s="144">
        <f>'[2]26 aralık'!K2</f>
        <v>125</v>
      </c>
      <c r="L2" s="145">
        <f>'[2]26 aralık'!L2</f>
        <v>43</v>
      </c>
      <c r="M2" s="146">
        <f>'[2]26 aralık'!M2</f>
        <v>7</v>
      </c>
      <c r="N2" s="7" t="str">
        <f>'[2]26 aralık'!N2</f>
        <v>FALSOCULAR</v>
      </c>
      <c r="O2" s="19" t="str">
        <f>'[2]26 aralık'!O2</f>
        <v>Berke Başar</v>
      </c>
    </row>
    <row r="3" spans="1:15" x14ac:dyDescent="0.25">
      <c r="A3" s="20"/>
      <c r="B3" s="2"/>
      <c r="C3" s="34"/>
      <c r="D3" s="39" t="str">
        <f>'[2]26 aralık'!D3</f>
        <v>Santo</v>
      </c>
      <c r="E3" s="121">
        <f>'[2]26 aralık'!E3</f>
        <v>36.666666666666671</v>
      </c>
      <c r="F3" s="137">
        <f>'[2]26 aralık'!F3</f>
        <v>156</v>
      </c>
      <c r="G3" s="137">
        <f>'[2]26 aralık'!G3</f>
        <v>131</v>
      </c>
      <c r="H3" s="137"/>
      <c r="I3" s="144"/>
      <c r="J3" s="144">
        <f>'[2]26 aralık'!J3</f>
        <v>123</v>
      </c>
      <c r="K3" s="144">
        <f>'[2]26 aralık'!K3</f>
        <v>121</v>
      </c>
      <c r="L3" s="144">
        <f>'[2]26 aralık'!L3</f>
        <v>58</v>
      </c>
      <c r="M3" s="146">
        <f>'[2]26 aralık'!M3</f>
        <v>0</v>
      </c>
      <c r="N3" s="5"/>
      <c r="O3" s="19" t="str">
        <f>'[2]26 aralık'!O3</f>
        <v>Sertuğ Arslan</v>
      </c>
    </row>
    <row r="4" spans="1:15" x14ac:dyDescent="0.25">
      <c r="A4" s="20"/>
      <c r="B4" s="2"/>
      <c r="C4" s="34"/>
      <c r="D4" s="39" t="str">
        <f>'[2]26 aralık'!D4</f>
        <v>Gumelar</v>
      </c>
      <c r="E4" s="121">
        <f>'[2]26 aralık'!E4</f>
        <v>45</v>
      </c>
      <c r="F4" s="137">
        <f>'[2]26 aralık'!F4</f>
        <v>152</v>
      </c>
      <c r="G4" s="137">
        <f>'[2]26 aralık'!G4</f>
        <v>133</v>
      </c>
      <c r="H4" s="137"/>
      <c r="I4" s="144"/>
      <c r="J4" s="144"/>
      <c r="K4" s="144"/>
      <c r="L4" s="144"/>
      <c r="M4" s="146"/>
      <c r="N4" s="5"/>
      <c r="O4" s="19" t="str">
        <f>'[2]26 aralık'!O4</f>
        <v>Haluk Emre Mete</v>
      </c>
    </row>
    <row r="5" spans="1:15" x14ac:dyDescent="0.25">
      <c r="A5" s="20"/>
      <c r="B5" s="2"/>
      <c r="C5" s="34"/>
      <c r="D5" s="39"/>
      <c r="E5" s="121"/>
      <c r="F5" s="137"/>
      <c r="G5" s="137"/>
      <c r="H5" s="137"/>
      <c r="I5" s="144"/>
      <c r="J5" s="144">
        <f>'[2]26 aralık'!J5</f>
        <v>116</v>
      </c>
      <c r="K5" s="144">
        <f>'[2]26 aralık'!K5</f>
        <v>83</v>
      </c>
      <c r="L5" s="144">
        <f>'[2]26 aralık'!L5</f>
        <v>72.3</v>
      </c>
      <c r="M5" s="146">
        <f>'[2]26 aralık'!M5</f>
        <v>0</v>
      </c>
      <c r="N5" s="5"/>
      <c r="O5" s="19" t="str">
        <f>'[2]26 aralık'!O5</f>
        <v>Mert Boran</v>
      </c>
    </row>
    <row r="6" spans="1:15" ht="15.75" thickBot="1" x14ac:dyDescent="0.3">
      <c r="A6" s="23"/>
      <c r="B6" s="1"/>
      <c r="C6" s="1"/>
      <c r="D6" s="16"/>
      <c r="E6" s="126"/>
      <c r="F6" s="126">
        <f>'[2]26 aralık'!F6</f>
        <v>576.06666666666661</v>
      </c>
      <c r="G6" s="126">
        <f>'[2]26 aralık'!G6</f>
        <v>540.06666666666661</v>
      </c>
      <c r="H6" s="126"/>
      <c r="I6" s="127"/>
      <c r="J6" s="127">
        <f>'[2]26 aralık'!J6</f>
        <v>513.29999999999995</v>
      </c>
      <c r="K6" s="127">
        <f>'[2]26 aralık'!K6</f>
        <v>502.3</v>
      </c>
      <c r="L6" s="127"/>
      <c r="M6" s="144"/>
      <c r="N6" s="5"/>
      <c r="O6" s="19"/>
    </row>
    <row r="7" spans="1:15" ht="15.75" thickBot="1" x14ac:dyDescent="0.3">
      <c r="A7" s="24"/>
      <c r="B7" s="22"/>
      <c r="C7" s="25"/>
      <c r="D7" s="17" t="str">
        <f>'[2]26 aralık'!D7</f>
        <v>Takım Toplamı</v>
      </c>
      <c r="E7" s="147"/>
      <c r="F7" s="162">
        <f>'[2]26 aralık'!F7</f>
        <v>1116.1333333333332</v>
      </c>
      <c r="G7" s="163"/>
      <c r="H7" s="148">
        <f>'[2]26 aralık'!H7</f>
        <v>3</v>
      </c>
      <c r="I7" s="149">
        <f>'[2]26 aralık'!I7</f>
        <v>0</v>
      </c>
      <c r="J7" s="164">
        <f>'[2]26 aralık'!J7</f>
        <v>1015.5999999999999</v>
      </c>
      <c r="K7" s="165"/>
      <c r="L7" s="149"/>
      <c r="M7" s="150"/>
      <c r="N7" s="30"/>
      <c r="O7" s="31"/>
    </row>
    <row r="8" spans="1:15" ht="15.75" thickBot="1" x14ac:dyDescent="0.3"/>
    <row r="9" spans="1:15" ht="19.5" thickBot="1" x14ac:dyDescent="0.35">
      <c r="A9" s="12" t="str">
        <f>'[2]26 aralık'!A9</f>
        <v>LANE</v>
      </c>
      <c r="B9" s="13" t="str">
        <f>'[2]26 aralık'!B9</f>
        <v>Tak.No</v>
      </c>
      <c r="C9" s="14" t="str">
        <f>'[2]26 aralık'!C9</f>
        <v>TAKIM ADI</v>
      </c>
      <c r="D9" s="15" t="str">
        <f>'[2]26 aralık'!D9</f>
        <v>OYUNCULAR</v>
      </c>
      <c r="E9" s="138" t="str">
        <f>'[2]26 aralık'!E9</f>
        <v>Hand.</v>
      </c>
      <c r="F9" s="139" t="str">
        <f>'[2]26 aralık'!F9</f>
        <v>1.oyun</v>
      </c>
      <c r="G9" s="140" t="str">
        <f>'[2]26 aralık'!G9</f>
        <v>2.oyun</v>
      </c>
      <c r="H9" s="141" t="str">
        <f>'[2]26 aralık'!H9</f>
        <v>PUAN</v>
      </c>
      <c r="I9" s="141" t="str">
        <f>'[2]26 aralık'!I9</f>
        <v>PUAN</v>
      </c>
      <c r="J9" s="140" t="str">
        <f>'[2]26 aralık'!J9</f>
        <v>1.oyun</v>
      </c>
      <c r="K9" s="142" t="str">
        <f>'[2]26 aralık'!K9</f>
        <v>2.oyun</v>
      </c>
      <c r="L9" s="138" t="str">
        <f>'[2]26 aralık'!L9</f>
        <v>Hand.</v>
      </c>
      <c r="M9" s="143" t="str">
        <f>'[2]26 aralık'!M9</f>
        <v>Tak.No</v>
      </c>
      <c r="N9" s="14" t="str">
        <f>'[2]26 aralık'!N9</f>
        <v>TAKIM ADI</v>
      </c>
      <c r="O9" s="18" t="str">
        <f>'[2]26 aralık'!O9</f>
        <v>OYUNCULAR</v>
      </c>
    </row>
    <row r="10" spans="1:15" x14ac:dyDescent="0.25">
      <c r="A10" s="26" t="str">
        <f>'[2]26 aralık'!A10</f>
        <v>17-18</v>
      </c>
      <c r="B10" s="2">
        <f>'[2]26 aralık'!B10</f>
        <v>6</v>
      </c>
      <c r="C10" s="35" t="str">
        <f>'[2]26 aralık'!C10</f>
        <v>ÇOK PİS YENERİZ</v>
      </c>
      <c r="D10" s="136" t="str">
        <f>'[2]26 aralık'!D10</f>
        <v>İsmail Eser</v>
      </c>
      <c r="E10" s="121">
        <f>'[2]26 aralık'!E10</f>
        <v>26.2</v>
      </c>
      <c r="F10" s="137">
        <f>'[2]26 aralık'!F10</f>
        <v>152</v>
      </c>
      <c r="G10" s="137">
        <f>'[2]26 aralık'!G10</f>
        <v>165</v>
      </c>
      <c r="H10" s="137"/>
      <c r="I10" s="144"/>
      <c r="J10" s="144">
        <f>'[2]26 aralık'!J10</f>
        <v>155</v>
      </c>
      <c r="K10" s="144">
        <f>'[2]26 aralık'!K10</f>
        <v>224</v>
      </c>
      <c r="L10" s="145">
        <f>'[2]26 aralık'!L10</f>
        <v>0</v>
      </c>
      <c r="M10" s="146">
        <f>'[2]26 aralık'!M10</f>
        <v>2</v>
      </c>
      <c r="N10" s="7" t="str">
        <f>'[2]26 aralık'!N10</f>
        <v>O SPAREİ ALAYDIK EYİYDİ</v>
      </c>
      <c r="O10" s="38" t="str">
        <f>'[2]26 aralık'!O10</f>
        <v>Gediz Ege</v>
      </c>
    </row>
    <row r="11" spans="1:15" x14ac:dyDescent="0.25">
      <c r="A11" s="20"/>
      <c r="B11" s="2"/>
      <c r="C11" s="34"/>
      <c r="D11" s="42" t="str">
        <f>'[2]26 aralık'!D11</f>
        <v>Barış Uz</v>
      </c>
      <c r="E11" s="121">
        <f>'[2]26 aralık'!E11</f>
        <v>18.466666666666676</v>
      </c>
      <c r="F11" s="137">
        <f>'[2]26 aralık'!F11</f>
        <v>144</v>
      </c>
      <c r="G11" s="137">
        <f>'[2]26 aralık'!G11</f>
        <v>159</v>
      </c>
      <c r="H11" s="137"/>
      <c r="I11" s="144"/>
      <c r="J11" s="144"/>
      <c r="K11" s="144"/>
      <c r="L11" s="144"/>
      <c r="M11" s="146"/>
      <c r="N11" s="5"/>
      <c r="O11" s="38" t="str">
        <f>'[2]26 aralık'!O11</f>
        <v>Öykü Danışık</v>
      </c>
    </row>
    <row r="12" spans="1:15" x14ac:dyDescent="0.25">
      <c r="A12" s="20"/>
      <c r="B12" s="2"/>
      <c r="C12" s="34"/>
      <c r="D12" s="42" t="str">
        <f>'[2]26 aralık'!D12</f>
        <v>Fatma Sütçü</v>
      </c>
      <c r="E12" s="121">
        <f>'[2]26 aralık'!E12</f>
        <v>39.266666666666673</v>
      </c>
      <c r="F12" s="137">
        <f>'[2]26 aralık'!F12</f>
        <v>147</v>
      </c>
      <c r="G12" s="137">
        <f>'[2]26 aralık'!G12</f>
        <v>137</v>
      </c>
      <c r="H12" s="137"/>
      <c r="I12" s="144"/>
      <c r="J12" s="144">
        <f>'[2]26 aralık'!J12</f>
        <v>160</v>
      </c>
      <c r="K12" s="144">
        <f>'[2]26 aralık'!K12</f>
        <v>160</v>
      </c>
      <c r="L12" s="144">
        <f>'[2]26 aralık'!L12</f>
        <v>18.733333333333327</v>
      </c>
      <c r="M12" s="146"/>
      <c r="N12" s="5"/>
      <c r="O12" s="38" t="str">
        <f>'[2]26 aralık'!O12</f>
        <v>Duygu Gürkan</v>
      </c>
    </row>
    <row r="13" spans="1:15" x14ac:dyDescent="0.25">
      <c r="A13" s="20"/>
      <c r="B13" s="2"/>
      <c r="C13" s="34"/>
      <c r="D13" s="42"/>
      <c r="E13" s="151"/>
      <c r="F13" s="137"/>
      <c r="G13" s="137"/>
      <c r="H13" s="137"/>
      <c r="I13" s="144"/>
      <c r="J13" s="144">
        <f>'[2]26 aralık'!J13</f>
        <v>154</v>
      </c>
      <c r="K13" s="144">
        <f>'[2]26 aralık'!K13</f>
        <v>167</v>
      </c>
      <c r="L13" s="144">
        <f>'[2]26 aralık'!L13</f>
        <v>24.2</v>
      </c>
      <c r="M13" s="146"/>
      <c r="N13" s="5"/>
      <c r="O13" s="38" t="str">
        <f>'[2]26 aralık'!O13</f>
        <v>Hakan Danışık</v>
      </c>
    </row>
    <row r="14" spans="1:15" ht="15.75" thickBot="1" x14ac:dyDescent="0.3">
      <c r="A14" s="23"/>
      <c r="B14" s="2"/>
      <c r="C14" s="1"/>
      <c r="D14" s="16"/>
      <c r="E14" s="126"/>
      <c r="F14" s="126">
        <f>'[2]26 aralık'!F14</f>
        <v>526.93333333333328</v>
      </c>
      <c r="G14" s="126">
        <f>'[2]26 aralık'!G14</f>
        <v>544.93333333333328</v>
      </c>
      <c r="H14" s="126"/>
      <c r="I14" s="127"/>
      <c r="J14" s="127">
        <f>'[2]26 aralık'!J14</f>
        <v>511.93333333333334</v>
      </c>
      <c r="K14" s="127">
        <f>'[2]26 aralık'!K14</f>
        <v>593.93333333333339</v>
      </c>
      <c r="L14" s="127"/>
      <c r="M14" s="144"/>
      <c r="N14" s="5"/>
      <c r="O14" s="19"/>
    </row>
    <row r="15" spans="1:15" ht="15.75" thickBot="1" x14ac:dyDescent="0.3">
      <c r="A15" s="24"/>
      <c r="B15" s="21"/>
      <c r="C15" s="22"/>
      <c r="D15" s="17" t="str">
        <f>'[2]26 aralık'!D15</f>
        <v>Takım Toplamı</v>
      </c>
      <c r="E15" s="147"/>
      <c r="F15" s="162">
        <f>'[2]26 aralık'!F15</f>
        <v>1071.8666666666666</v>
      </c>
      <c r="G15" s="163"/>
      <c r="H15" s="148">
        <f>'[2]26 aralık'!H15</f>
        <v>1</v>
      </c>
      <c r="I15" s="149">
        <f>'[2]26 aralık'!I15</f>
        <v>2</v>
      </c>
      <c r="J15" s="164">
        <f>'[2]26 aralık'!J15</f>
        <v>1105.8666666666668</v>
      </c>
      <c r="K15" s="165"/>
      <c r="L15" s="149"/>
      <c r="M15" s="152"/>
      <c r="N15" s="30"/>
      <c r="O15" s="31"/>
    </row>
    <row r="16" spans="1:15" ht="15.75" thickBot="1" x14ac:dyDescent="0.3">
      <c r="A16">
        <f>'[2]26 aralık'!A16</f>
        <v>0</v>
      </c>
      <c r="B16">
        <f>'[2]26 aralık'!B16</f>
        <v>0</v>
      </c>
      <c r="C16">
        <f>'[2]26 aralık'!C16</f>
        <v>0</v>
      </c>
      <c r="D16">
        <f>'[2]26 aralık'!D16</f>
        <v>0</v>
      </c>
      <c r="E16" s="71">
        <f>'[2]26 aralık'!E16</f>
        <v>0</v>
      </c>
      <c r="F16" s="71">
        <f>'[2]26 aralık'!F16</f>
        <v>0</v>
      </c>
      <c r="G16" s="71">
        <f>'[2]26 aralık'!G16</f>
        <v>0</v>
      </c>
      <c r="H16" s="71">
        <f>'[2]26 aralık'!H16</f>
        <v>0</v>
      </c>
      <c r="I16" s="71">
        <f>'[2]26 aralık'!I16</f>
        <v>0</v>
      </c>
      <c r="J16" s="71">
        <f>'[2]26 aralık'!J16</f>
        <v>0</v>
      </c>
      <c r="K16" s="71">
        <f>'[2]26 aralık'!K16</f>
        <v>0</v>
      </c>
      <c r="L16" s="71">
        <f>'[2]26 aralık'!L16</f>
        <v>0</v>
      </c>
      <c r="M16" s="71">
        <f>'[2]26 aralık'!M16</f>
        <v>0</v>
      </c>
      <c r="N16">
        <f>'[2]26 aralık'!N16</f>
        <v>0</v>
      </c>
      <c r="O16">
        <f>'[2]26 aralık'!O16</f>
        <v>0</v>
      </c>
    </row>
    <row r="17" spans="1:15" ht="19.5" thickBot="1" x14ac:dyDescent="0.35">
      <c r="A17" s="12" t="str">
        <f>'[2]26 aralık'!A17</f>
        <v>LANE</v>
      </c>
      <c r="B17" s="13" t="str">
        <f>'[2]26 aralık'!B17</f>
        <v>Tak.No</v>
      </c>
      <c r="C17" s="14" t="str">
        <f>'[2]26 aralık'!C17</f>
        <v>TAKIM ADI</v>
      </c>
      <c r="D17" s="15" t="str">
        <f>'[2]26 aralık'!D17</f>
        <v>OYUNCULAR</v>
      </c>
      <c r="E17" s="138" t="str">
        <f>'[2]26 aralık'!E17</f>
        <v>Hand.</v>
      </c>
      <c r="F17" s="139" t="str">
        <f>'[2]26 aralık'!F17</f>
        <v>1.oyun</v>
      </c>
      <c r="G17" s="140" t="str">
        <f>'[2]26 aralık'!G17</f>
        <v>2.oyun</v>
      </c>
      <c r="H17" s="141" t="str">
        <f>'[2]26 aralık'!H17</f>
        <v>PUAN</v>
      </c>
      <c r="I17" s="141" t="str">
        <f>'[2]26 aralık'!I17</f>
        <v>PUAN</v>
      </c>
      <c r="J17" s="140" t="str">
        <f>'[2]26 aralık'!J17</f>
        <v>1.oyun</v>
      </c>
      <c r="K17" s="142" t="str">
        <f>'[2]26 aralık'!K17</f>
        <v>2.oyun</v>
      </c>
      <c r="L17" s="138" t="str">
        <f>'[2]26 aralık'!L17</f>
        <v>Hand.</v>
      </c>
      <c r="M17" s="143" t="str">
        <f>'[2]26 aralık'!M17</f>
        <v>Tak.No</v>
      </c>
      <c r="N17" s="14" t="str">
        <f>'[2]26 aralık'!N17</f>
        <v>TAKIM ADI</v>
      </c>
      <c r="O17" s="18" t="str">
        <f>'[2]26 aralık'!O17</f>
        <v>OYUNCULAR</v>
      </c>
    </row>
    <row r="18" spans="1:15" x14ac:dyDescent="0.25">
      <c r="A18" s="26" t="str">
        <f>'[2]26 aralık'!A18</f>
        <v>19-20</v>
      </c>
      <c r="B18" s="2">
        <f>'[2]26 aralık'!B18</f>
        <v>8</v>
      </c>
      <c r="C18" s="10" t="str">
        <f>'[2]26 aralık'!C18</f>
        <v>MAYE</v>
      </c>
      <c r="D18" s="11" t="str">
        <f>'[2]26 aralık'!D18</f>
        <v>Yafes benli</v>
      </c>
      <c r="E18" s="121">
        <f>'[2]26 aralık'!E18</f>
        <v>64.533333333333346</v>
      </c>
      <c r="F18" s="137">
        <f>'[2]26 aralık'!F18</f>
        <v>111</v>
      </c>
      <c r="G18" s="137">
        <f>'[2]26 aralık'!G18</f>
        <v>135</v>
      </c>
      <c r="H18" s="137"/>
      <c r="I18" s="144"/>
      <c r="J18" s="144">
        <f>'[2]26 aralık'!J18</f>
        <v>168</v>
      </c>
      <c r="K18" s="144">
        <f>'[2]26 aralık'!K18</f>
        <v>196</v>
      </c>
      <c r="L18" s="153">
        <f>'[2]26 aralık'!L18</f>
        <v>17</v>
      </c>
      <c r="M18" s="146">
        <f>'[2]26 aralık'!M18</f>
        <v>3</v>
      </c>
      <c r="N18" s="7" t="str">
        <f>'[2]26 aralık'!N18</f>
        <v>BOWLİNG YILDIZLARI</v>
      </c>
      <c r="O18" s="19" t="str">
        <f>'[2]26 aralık'!O18</f>
        <v>Fatih Mehmet Temelli</v>
      </c>
    </row>
    <row r="19" spans="1:15" x14ac:dyDescent="0.25">
      <c r="A19" s="20"/>
      <c r="B19" s="2"/>
      <c r="C19" s="1"/>
      <c r="D19" s="1" t="str">
        <f>'[2]26 aralık'!D19</f>
        <v>Mehmet Emin Doğan</v>
      </c>
      <c r="E19" s="121">
        <f>'[2]26 aralık'!E19</f>
        <v>71.266666666666666</v>
      </c>
      <c r="F19" s="137">
        <f>'[2]26 aralık'!F19</f>
        <v>105</v>
      </c>
      <c r="G19" s="137">
        <f>'[2]26 aralık'!G19</f>
        <v>120</v>
      </c>
      <c r="H19" s="137"/>
      <c r="I19" s="144"/>
      <c r="J19" s="144">
        <f>'[2]26 aralık'!J19</f>
        <v>142</v>
      </c>
      <c r="K19" s="144">
        <f>'[2]26 aralık'!K19</f>
        <v>152</v>
      </c>
      <c r="L19" s="153">
        <f>'[2]26 aralık'!L19</f>
        <v>31.333333333333325</v>
      </c>
      <c r="M19" s="146"/>
      <c r="N19" s="5"/>
      <c r="O19" s="19" t="str">
        <f>'[2]26 aralık'!O19</f>
        <v>Timur Özhan</v>
      </c>
    </row>
    <row r="20" spans="1:15" x14ac:dyDescent="0.25">
      <c r="A20" s="20"/>
      <c r="B20" s="2"/>
      <c r="C20" s="1"/>
      <c r="D20" s="1" t="str">
        <f>'[2]26 aralık'!D20</f>
        <v>Anıl Doğan</v>
      </c>
      <c r="E20" s="121">
        <f>'[2]26 aralık'!E20</f>
        <v>67.933333333333337</v>
      </c>
      <c r="F20" s="137">
        <f>'[2]26 aralık'!F20</f>
        <v>95</v>
      </c>
      <c r="G20" s="137">
        <f>'[2]26 aralık'!G20</f>
        <v>127</v>
      </c>
      <c r="H20" s="137"/>
      <c r="I20" s="144"/>
      <c r="J20" s="144">
        <f>'[2]26 aralık'!J20</f>
        <v>171</v>
      </c>
      <c r="K20" s="144">
        <f>'[2]26 aralık'!K20</f>
        <v>189</v>
      </c>
      <c r="L20" s="153">
        <f>'[2]26 aralık'!L20</f>
        <v>12.666666666666675</v>
      </c>
      <c r="M20" s="146"/>
      <c r="N20" s="5"/>
      <c r="O20" s="19" t="str">
        <f>'[2]26 aralık'!O20</f>
        <v>Burak Kania</v>
      </c>
    </row>
    <row r="21" spans="1:15" x14ac:dyDescent="0.25">
      <c r="A21" s="20"/>
      <c r="B21" s="2"/>
      <c r="C21" s="1"/>
      <c r="D21" s="1" t="str">
        <f>'[2]26 aralık'!D21</f>
        <v>Enes Kaplan</v>
      </c>
      <c r="E21" s="121"/>
      <c r="F21" s="137"/>
      <c r="G21" s="137"/>
      <c r="H21" s="137"/>
      <c r="I21" s="144"/>
      <c r="J21" s="144"/>
      <c r="K21" s="144"/>
      <c r="L21" s="144"/>
      <c r="M21" s="146"/>
      <c r="N21" s="5"/>
      <c r="O21" s="19"/>
    </row>
    <row r="22" spans="1:15" ht="15.75" thickBot="1" x14ac:dyDescent="0.3">
      <c r="A22" s="23"/>
      <c r="B22" s="2"/>
      <c r="C22" s="1"/>
      <c r="D22" s="16"/>
      <c r="E22" s="126"/>
      <c r="F22" s="126">
        <f>'[2]26 aralık'!F22</f>
        <v>514.73333333333335</v>
      </c>
      <c r="G22" s="126">
        <f>'[2]26 aralık'!G22</f>
        <v>585.73333333333335</v>
      </c>
      <c r="H22" s="126"/>
      <c r="I22" s="127"/>
      <c r="J22" s="127">
        <f>'[2]26 aralık'!J22</f>
        <v>542</v>
      </c>
      <c r="K22" s="127">
        <f>'[2]26 aralık'!K22</f>
        <v>598</v>
      </c>
      <c r="L22" s="127"/>
      <c r="M22" s="144"/>
      <c r="N22" s="5"/>
      <c r="O22" s="19"/>
    </row>
    <row r="23" spans="1:15" ht="15.75" thickBot="1" x14ac:dyDescent="0.3">
      <c r="A23" s="24"/>
      <c r="B23" s="21"/>
      <c r="C23" s="22"/>
      <c r="D23" s="17" t="str">
        <f>'[2]26 aralık'!D23</f>
        <v>Takım Toplamı</v>
      </c>
      <c r="E23" s="147">
        <f>'[2]26 aralık'!E23</f>
        <v>0</v>
      </c>
      <c r="F23" s="162">
        <f>'[2]26 aralık'!F23</f>
        <v>1100.4666666666667</v>
      </c>
      <c r="G23" s="163"/>
      <c r="H23" s="148">
        <f>'[2]26 aralık'!H23</f>
        <v>0</v>
      </c>
      <c r="I23" s="149">
        <f>'[2]26 aralık'!I23</f>
        <v>3</v>
      </c>
      <c r="J23" s="164">
        <f>'[2]26 aralık'!J23</f>
        <v>1140</v>
      </c>
      <c r="K23" s="165"/>
      <c r="L23" s="149">
        <f>'[2]26 aralık'!L23</f>
        <v>0</v>
      </c>
      <c r="M23" s="152"/>
      <c r="N23" s="30"/>
      <c r="O23" s="31"/>
    </row>
    <row r="24" spans="1:15" ht="15.75" thickBot="1" x14ac:dyDescent="0.3">
      <c r="A24">
        <f>'[2]26 aralık'!A24</f>
        <v>0</v>
      </c>
      <c r="B24">
        <f>'[2]26 aralık'!B24</f>
        <v>0</v>
      </c>
      <c r="C24">
        <f>'[2]26 aralık'!C24</f>
        <v>0</v>
      </c>
      <c r="D24">
        <f>'[2]26 aralık'!D24</f>
        <v>0</v>
      </c>
      <c r="E24" s="71">
        <f>'[2]26 aralık'!E24</f>
        <v>0</v>
      </c>
      <c r="F24" s="71">
        <f>'[2]26 aralık'!F24</f>
        <v>0</v>
      </c>
      <c r="G24" s="71">
        <f>'[2]26 aralık'!G24</f>
        <v>0</v>
      </c>
      <c r="H24" s="71">
        <f>'[2]26 aralık'!H24</f>
        <v>0</v>
      </c>
      <c r="I24" s="71">
        <f>'[2]26 aralık'!I24</f>
        <v>0</v>
      </c>
      <c r="J24" s="71">
        <f>'[2]26 aralık'!J24</f>
        <v>0</v>
      </c>
      <c r="K24" s="71">
        <f>'[2]26 aralık'!K24</f>
        <v>0</v>
      </c>
      <c r="L24" s="71">
        <f>'[2]26 aralık'!L24</f>
        <v>0</v>
      </c>
      <c r="M24" s="71">
        <f>'[2]26 aralık'!M24</f>
        <v>0</v>
      </c>
      <c r="N24">
        <f>'[2]26 aralık'!N24</f>
        <v>0</v>
      </c>
      <c r="O24">
        <f>'[2]26 aralık'!O24</f>
        <v>0</v>
      </c>
    </row>
    <row r="25" spans="1:15" ht="19.5" thickBot="1" x14ac:dyDescent="0.35">
      <c r="A25" s="12" t="str">
        <f>'[2]26 aralık'!A25</f>
        <v>LANE</v>
      </c>
      <c r="B25" s="13" t="str">
        <f>'[2]26 aralık'!B25</f>
        <v>Tak.No</v>
      </c>
      <c r="C25" s="14" t="str">
        <f>'[2]26 aralık'!C25</f>
        <v>TAKIM ADI</v>
      </c>
      <c r="D25" s="15" t="str">
        <f>'[2]26 aralık'!D25</f>
        <v>OYUNCULAR</v>
      </c>
      <c r="E25" s="138" t="str">
        <f>'[2]26 aralık'!E25</f>
        <v>Hand.</v>
      </c>
      <c r="F25" s="139" t="str">
        <f>'[2]26 aralık'!F25</f>
        <v>1.oyun</v>
      </c>
      <c r="G25" s="140" t="str">
        <f>'[2]26 aralık'!G25</f>
        <v>2.oyun</v>
      </c>
      <c r="H25" s="141" t="str">
        <f>'[2]26 aralık'!H25</f>
        <v>PUAN</v>
      </c>
      <c r="I25" s="141" t="str">
        <f>'[2]26 aralık'!I25</f>
        <v>PUAN</v>
      </c>
      <c r="J25" s="140" t="str">
        <f>'[2]26 aralık'!J25</f>
        <v>1.oyun</v>
      </c>
      <c r="K25" s="142" t="str">
        <f>'[2]26 aralık'!K25</f>
        <v>2.oyun</v>
      </c>
      <c r="L25" s="138" t="str">
        <f>'[2]26 aralık'!L25</f>
        <v>Hand.</v>
      </c>
      <c r="M25" s="143" t="str">
        <f>'[2]26 aralık'!M25</f>
        <v>Tak.No</v>
      </c>
      <c r="N25" s="14" t="str">
        <f>'[2]26 aralık'!N25</f>
        <v>TAKIM ADI</v>
      </c>
      <c r="O25" s="18" t="str">
        <f>'[2]26 aralık'!O25</f>
        <v>OYUNCULAR</v>
      </c>
    </row>
    <row r="26" spans="1:15" x14ac:dyDescent="0.25">
      <c r="A26" s="26" t="str">
        <f>'[2]26 aralık'!A26</f>
        <v>21-22</v>
      </c>
      <c r="B26" s="2">
        <f>'[2]26 aralık'!B26</f>
        <v>4</v>
      </c>
      <c r="C26" s="6" t="str">
        <f>'[2]26 aralık'!C26</f>
        <v>PİNLER HAVAYA</v>
      </c>
      <c r="D26" s="11" t="str">
        <f>'[2]26 aralık'!D26</f>
        <v>Metin Er</v>
      </c>
      <c r="E26" s="121">
        <f>'[2]26 aralık'!E26</f>
        <v>10.133333333333326</v>
      </c>
      <c r="F26" s="137">
        <f>'[2]26 aralık'!F26</f>
        <v>186</v>
      </c>
      <c r="G26" s="137">
        <f>'[2]26 aralık'!G26</f>
        <v>159</v>
      </c>
      <c r="H26" s="137"/>
      <c r="I26" s="144"/>
      <c r="J26" s="144">
        <f>'[2]26 aralık'!J26</f>
        <v>132</v>
      </c>
      <c r="K26" s="144">
        <f>'[2]26 aralık'!K26</f>
        <v>135</v>
      </c>
      <c r="L26" s="153">
        <f>'[2]26 aralık'!L26</f>
        <v>45.066666666666677</v>
      </c>
      <c r="M26" s="146">
        <f>'[2]26 aralık'!M26</f>
        <v>1</v>
      </c>
      <c r="N26" s="32" t="str">
        <f>'[2]26 aralık'!N26</f>
        <v>AĞIR TOPLAR</v>
      </c>
      <c r="O26" s="40" t="str">
        <f>'[2]26 aralık'!O26</f>
        <v>Ömür</v>
      </c>
    </row>
    <row r="27" spans="1:15" x14ac:dyDescent="0.25">
      <c r="A27" s="20"/>
      <c r="B27" s="2"/>
      <c r="C27" s="1"/>
      <c r="D27" s="1" t="str">
        <f>'[2]26 aralık'!D27</f>
        <v>Filiz Er</v>
      </c>
      <c r="E27" s="121">
        <f>'[2]26 aralık'!E27</f>
        <v>18.54545454545455</v>
      </c>
      <c r="F27" s="137">
        <f>'[2]26 aralık'!F27</f>
        <v>161</v>
      </c>
      <c r="G27" s="137">
        <f>'[2]26 aralık'!G27</f>
        <v>187</v>
      </c>
      <c r="H27" s="137"/>
      <c r="I27" s="144"/>
      <c r="J27" s="144">
        <f>'[2]26 aralık'!J27</f>
        <v>150</v>
      </c>
      <c r="K27" s="144">
        <f>'[2]26 aralık'!K27</f>
        <v>150</v>
      </c>
      <c r="L27" s="153">
        <f>'[2]26 aralık'!L27</f>
        <v>26.2</v>
      </c>
      <c r="M27" s="146"/>
      <c r="N27" s="5"/>
      <c r="O27" s="41" t="str">
        <f>'[2]26 aralık'!O27</f>
        <v>nusret ispir</v>
      </c>
    </row>
    <row r="28" spans="1:15" x14ac:dyDescent="0.25">
      <c r="A28" s="20"/>
      <c r="B28" s="2"/>
      <c r="C28" s="1"/>
      <c r="D28" s="1" t="str">
        <f>'[2]26 aralık'!D28</f>
        <v>Emine</v>
      </c>
      <c r="E28" s="121"/>
      <c r="F28" s="137"/>
      <c r="G28" s="137"/>
      <c r="H28" s="137"/>
      <c r="I28" s="144"/>
      <c r="J28" s="144">
        <f>'[2]26 aralık'!J28</f>
        <v>203</v>
      </c>
      <c r="K28" s="144">
        <f>'[2]26 aralık'!K28</f>
        <v>178</v>
      </c>
      <c r="L28" s="153">
        <f>'[2]26 aralık'!L28</f>
        <v>19.266666666666673</v>
      </c>
      <c r="M28" s="146"/>
      <c r="N28" s="5"/>
      <c r="O28" s="41" t="str">
        <f>'[2]26 aralık'!O28</f>
        <v>Ogün Paşaoğlu</v>
      </c>
    </row>
    <row r="29" spans="1:15" x14ac:dyDescent="0.25">
      <c r="A29" s="20"/>
      <c r="B29" s="2"/>
      <c r="C29" s="1"/>
      <c r="D29" s="1" t="str">
        <f>'[2]26 aralık'!D29</f>
        <v>Yakup</v>
      </c>
      <c r="E29" s="121">
        <f>'[2]26 aralık'!E29</f>
        <v>15.85454545454545</v>
      </c>
      <c r="F29" s="137">
        <f>'[2]26 aralık'!F29</f>
        <v>152</v>
      </c>
      <c r="G29" s="137">
        <f>'[2]26 aralık'!G29</f>
        <v>145</v>
      </c>
      <c r="H29" s="137"/>
      <c r="I29" s="144"/>
      <c r="J29" s="144"/>
      <c r="K29" s="144"/>
      <c r="L29" s="153"/>
      <c r="M29" s="146"/>
      <c r="N29" s="5"/>
      <c r="O29" s="41"/>
    </row>
    <row r="30" spans="1:15" ht="15.75" thickBot="1" x14ac:dyDescent="0.3">
      <c r="A30" s="23"/>
      <c r="B30" s="2"/>
      <c r="C30" s="1"/>
      <c r="D30" s="16"/>
      <c r="E30" s="126"/>
      <c r="F30" s="126">
        <f>'[2]26 aralık'!F30</f>
        <v>543.5333333333333</v>
      </c>
      <c r="G30" s="126">
        <f>'[2]26 aralık'!G30</f>
        <v>535.5333333333333</v>
      </c>
      <c r="H30" s="126"/>
      <c r="I30" s="127"/>
      <c r="J30" s="127">
        <f>'[2]26 aralık'!J30</f>
        <v>575.5333333333333</v>
      </c>
      <c r="K30" s="127">
        <f>'[2]26 aralık'!K30</f>
        <v>553.5333333333333</v>
      </c>
      <c r="L30" s="127"/>
      <c r="M30" s="144"/>
      <c r="N30" s="5"/>
      <c r="O30" s="19"/>
    </row>
    <row r="31" spans="1:15" ht="15.75" thickBot="1" x14ac:dyDescent="0.3">
      <c r="A31" s="24"/>
      <c r="B31" s="21"/>
      <c r="C31" s="22"/>
      <c r="D31" s="17" t="str">
        <f>'[2]26 aralık'!D31</f>
        <v>Takım Toplamı</v>
      </c>
      <c r="E31" s="147"/>
      <c r="F31" s="162">
        <f>'[2]26 aralık'!F31</f>
        <v>1079.0666666666666</v>
      </c>
      <c r="G31" s="163"/>
      <c r="H31" s="148">
        <f>'[2]26 aralık'!H31</f>
        <v>0</v>
      </c>
      <c r="I31" s="149">
        <f>'[2]26 aralık'!I31</f>
        <v>3</v>
      </c>
      <c r="J31" s="164">
        <f>'[2]26 aralık'!J31</f>
        <v>1129.0666666666666</v>
      </c>
      <c r="K31" s="165"/>
      <c r="L31" s="149"/>
      <c r="M31" s="152"/>
      <c r="N31" s="30"/>
      <c r="O31" s="31"/>
    </row>
    <row r="32" spans="1:15" ht="15.75" thickBot="1" x14ac:dyDescent="0.3">
      <c r="A32">
        <f>'[2]26 aralık'!A32</f>
        <v>0</v>
      </c>
      <c r="B32">
        <f>'[2]26 aralık'!B32</f>
        <v>0</v>
      </c>
      <c r="C32">
        <f>'[2]26 aralık'!C32</f>
        <v>0</v>
      </c>
      <c r="D32">
        <f>'[2]26 aralık'!D32</f>
        <v>0</v>
      </c>
      <c r="E32" s="71">
        <f>'[2]26 aralık'!E32</f>
        <v>0</v>
      </c>
      <c r="F32" s="71">
        <f>'[2]26 aralık'!F32</f>
        <v>0</v>
      </c>
      <c r="G32" s="71">
        <f>'[2]26 aralık'!G32</f>
        <v>0</v>
      </c>
      <c r="H32" s="71">
        <f>'[2]26 aralık'!H32</f>
        <v>0</v>
      </c>
      <c r="I32" s="71">
        <f>'[2]26 aralık'!I32</f>
        <v>0</v>
      </c>
      <c r="J32" s="71">
        <f>'[2]26 aralık'!J32</f>
        <v>0</v>
      </c>
      <c r="K32" s="71">
        <f>'[2]26 aralık'!K32</f>
        <v>0</v>
      </c>
      <c r="L32" s="71">
        <f>'[2]26 aralık'!L32</f>
        <v>0</v>
      </c>
      <c r="M32" s="71">
        <f>'[2]26 aralık'!M32</f>
        <v>0</v>
      </c>
      <c r="N32">
        <f>'[2]26 aralık'!N32</f>
        <v>0</v>
      </c>
      <c r="O32">
        <f>'[2]26 aralık'!O32</f>
        <v>0</v>
      </c>
    </row>
    <row r="33" spans="1:15" ht="19.5" thickBot="1" x14ac:dyDescent="0.35">
      <c r="A33" s="12" t="str">
        <f>'[2]26 aralık'!A33</f>
        <v>LANE</v>
      </c>
      <c r="B33" s="13" t="str">
        <f>'[2]26 aralık'!B33</f>
        <v>Tak.No</v>
      </c>
      <c r="C33" s="14" t="str">
        <f>'[2]26 aralık'!C33</f>
        <v>TAKIM ADI</v>
      </c>
      <c r="D33" s="15" t="str">
        <f>'[2]26 aralık'!D33</f>
        <v>OYUNCULAR</v>
      </c>
      <c r="E33" s="138" t="str">
        <f>'[2]26 aralık'!E33</f>
        <v>Hand.</v>
      </c>
      <c r="F33" s="139" t="str">
        <f>'[2]26 aralık'!F33</f>
        <v>1.oyun</v>
      </c>
      <c r="G33" s="140" t="str">
        <f>'[2]26 aralık'!G33</f>
        <v>2.oyun</v>
      </c>
      <c r="H33" s="141" t="str">
        <f>'[2]26 aralık'!H33</f>
        <v>PUAN</v>
      </c>
      <c r="I33" s="141" t="str">
        <f>'[2]26 aralık'!I33</f>
        <v>PUAN</v>
      </c>
      <c r="J33" s="140" t="str">
        <f>'[2]26 aralık'!J33</f>
        <v>1.oyun</v>
      </c>
      <c r="K33" s="142" t="str">
        <f>'[2]26 aralık'!K33</f>
        <v>2.oyun</v>
      </c>
      <c r="L33" s="138" t="str">
        <f>'[2]26 aralık'!L33</f>
        <v>Hand.</v>
      </c>
      <c r="M33" s="143" t="str">
        <f>'[2]26 aralık'!M33</f>
        <v>Tak.No</v>
      </c>
      <c r="N33" s="14" t="str">
        <f>'[2]26 aralık'!N33</f>
        <v>TAKIM ADI</v>
      </c>
      <c r="O33" s="18" t="str">
        <f>'[2]26 aralık'!O33</f>
        <v>OYUNCULAR</v>
      </c>
    </row>
    <row r="34" spans="1:15" x14ac:dyDescent="0.25">
      <c r="A34" s="26" t="str">
        <f>'[2]26 aralık'!A34</f>
        <v>23-24</v>
      </c>
      <c r="B34" s="2">
        <f>'[2]26 aralık'!B34</f>
        <v>5</v>
      </c>
      <c r="C34" s="6" t="str">
        <f>'[2]26 aralık'!C34</f>
        <v>İSDAŞLAR</v>
      </c>
      <c r="D34" s="11" t="str">
        <f>'[2]26 aralık'!D34</f>
        <v>Fisun ısdaş</v>
      </c>
      <c r="E34" s="154"/>
      <c r="F34" s="137"/>
      <c r="G34" s="137"/>
      <c r="H34" s="137"/>
      <c r="I34" s="144"/>
      <c r="J34" s="144">
        <f>'[2]26 aralık'!J34</f>
        <v>100</v>
      </c>
      <c r="K34" s="144">
        <f>'[2]26 aralık'!K34</f>
        <v>130</v>
      </c>
      <c r="L34" s="145">
        <f>'[2]26 aralık'!L34</f>
        <v>60.1</v>
      </c>
      <c r="M34" s="146">
        <f>'[2]26 aralık'!M34</f>
        <v>9</v>
      </c>
      <c r="N34" s="7" t="str">
        <f>'[2]26 aralık'!N34</f>
        <v>GOONERS</v>
      </c>
      <c r="O34" s="19" t="str">
        <f>'[2]26 aralık'!O34</f>
        <v>Can Gürsoy</v>
      </c>
    </row>
    <row r="35" spans="1:15" x14ac:dyDescent="0.25">
      <c r="A35" s="20"/>
      <c r="B35" s="2"/>
      <c r="C35" s="1"/>
      <c r="D35" s="1" t="str">
        <f>'[2]26 aralık'!D35</f>
        <v>Tunay Isdaş</v>
      </c>
      <c r="E35" s="154"/>
      <c r="F35" s="137"/>
      <c r="G35" s="137"/>
      <c r="H35" s="137"/>
      <c r="I35" s="144"/>
      <c r="J35" s="144">
        <f>'[2]26 aralık'!J35</f>
        <v>114</v>
      </c>
      <c r="K35" s="144">
        <f>'[2]26 aralık'!K35</f>
        <v>104</v>
      </c>
      <c r="L35" s="144">
        <f>'[2]26 aralık'!L35</f>
        <v>57.533333333333339</v>
      </c>
      <c r="M35" s="146"/>
      <c r="N35" s="5"/>
      <c r="O35" s="19" t="str">
        <f>'[2]26 aralık'!O35</f>
        <v>Arslan ray Bendon</v>
      </c>
    </row>
    <row r="36" spans="1:15" x14ac:dyDescent="0.25">
      <c r="A36" s="20"/>
      <c r="B36" s="2"/>
      <c r="C36" s="1"/>
      <c r="D36" s="1" t="str">
        <f>'[2]26 aralık'!D36</f>
        <v>Tugay Isdaş</v>
      </c>
      <c r="E36" s="154"/>
      <c r="F36" s="137"/>
      <c r="G36" s="137"/>
      <c r="H36" s="137"/>
      <c r="I36" s="144"/>
      <c r="J36" s="144">
        <f>'[2]26 aralık'!J36</f>
        <v>138</v>
      </c>
      <c r="K36" s="144">
        <f>'[2]26 aralık'!K36</f>
        <v>190</v>
      </c>
      <c r="L36" s="144">
        <f>'[2]26 aralık'!L36</f>
        <v>12.266666666666675</v>
      </c>
      <c r="M36" s="146"/>
      <c r="N36" s="5"/>
      <c r="O36" s="19" t="str">
        <f>'[2]26 aralık'!O36</f>
        <v>Mustafa Onur</v>
      </c>
    </row>
    <row r="37" spans="1:15" x14ac:dyDescent="0.25">
      <c r="A37" s="20"/>
      <c r="B37" s="2"/>
      <c r="C37" s="1"/>
      <c r="D37" s="1"/>
      <c r="E37" s="137"/>
      <c r="F37" s="137"/>
      <c r="G37" s="137"/>
      <c r="H37" s="137"/>
      <c r="I37" s="144"/>
      <c r="J37" s="144"/>
      <c r="K37" s="144"/>
      <c r="L37" s="144"/>
      <c r="M37" s="146"/>
      <c r="N37" s="5"/>
      <c r="O37" s="19"/>
    </row>
    <row r="38" spans="1:15" ht="15.75" thickBot="1" x14ac:dyDescent="0.3">
      <c r="A38" s="23"/>
      <c r="B38" s="2"/>
      <c r="C38" s="1"/>
      <c r="D38" s="16"/>
      <c r="E38" s="126"/>
      <c r="F38" s="126"/>
      <c r="G38" s="126"/>
      <c r="H38" s="126"/>
      <c r="I38" s="127"/>
      <c r="J38" s="127">
        <f>'[2]26 aralık'!J38</f>
        <v>481.9</v>
      </c>
      <c r="K38" s="127">
        <f>'[2]26 aralık'!K38</f>
        <v>553.9</v>
      </c>
      <c r="L38" s="127"/>
      <c r="M38" s="144"/>
      <c r="N38" s="5"/>
      <c r="O38" s="19"/>
    </row>
    <row r="39" spans="1:15" ht="15.75" thickBot="1" x14ac:dyDescent="0.3">
      <c r="A39" s="24"/>
      <c r="B39" s="21"/>
      <c r="C39" s="22"/>
      <c r="D39" s="17" t="str">
        <f>'[2]26 aralık'!D39</f>
        <v>Takım Toplamı</v>
      </c>
      <c r="E39" s="147"/>
      <c r="F39" s="162">
        <f>'[2]26 aralık'!F39</f>
        <v>0</v>
      </c>
      <c r="G39" s="163"/>
      <c r="H39" s="148"/>
      <c r="I39" s="149">
        <f>'[2]26 aralık'!I39</f>
        <v>3</v>
      </c>
      <c r="J39" s="164">
        <f>'[2]26 aralık'!J39</f>
        <v>1035.8</v>
      </c>
      <c r="K39" s="165"/>
      <c r="L39" s="149">
        <f>'[2]26 aralık'!L39</f>
        <v>0</v>
      </c>
      <c r="M39" s="152"/>
      <c r="N39" s="30"/>
      <c r="O39" s="31"/>
    </row>
    <row r="40" spans="1:15" ht="15.75" thickBot="1" x14ac:dyDescent="0.3">
      <c r="A40" s="27">
        <f>'[2]26 aralık'!A40</f>
        <v>0</v>
      </c>
      <c r="B40" s="27">
        <f>'[2]26 aralık'!B40</f>
        <v>0</v>
      </c>
      <c r="C40" s="27">
        <f>'[2]26 aralık'!C40</f>
        <v>0</v>
      </c>
      <c r="D40" s="27">
        <f>'[2]26 aralık'!D40</f>
        <v>0</v>
      </c>
      <c r="E40" s="155">
        <f>'[2]26 aralık'!E40</f>
        <v>0</v>
      </c>
      <c r="F40" s="155">
        <f>'[2]26 aralık'!F40</f>
        <v>0</v>
      </c>
      <c r="G40" s="155">
        <f>'[2]26 aralık'!G40</f>
        <v>0</v>
      </c>
      <c r="H40" s="155">
        <f>'[2]26 aralık'!H40</f>
        <v>0</v>
      </c>
      <c r="I40" s="155">
        <f>'[2]26 aralık'!I40</f>
        <v>0</v>
      </c>
      <c r="J40" s="155">
        <f>'[2]26 aralık'!J40</f>
        <v>0</v>
      </c>
      <c r="K40" s="155">
        <f>'[2]26 aralık'!K40</f>
        <v>0</v>
      </c>
      <c r="L40" s="155">
        <f>'[2]26 aralık'!L40</f>
        <v>0</v>
      </c>
      <c r="M40" s="155">
        <f>'[2]26 aralık'!M40</f>
        <v>0</v>
      </c>
      <c r="N40" s="27">
        <f>'[2]26 aralık'!N40</f>
        <v>0</v>
      </c>
      <c r="O40" s="27">
        <f>'[2]26 aralık'!O40</f>
        <v>0</v>
      </c>
    </row>
    <row r="41" spans="1:15" ht="19.5" thickBot="1" x14ac:dyDescent="0.35">
      <c r="A41" s="12" t="str">
        <f>'[2]26 aralık'!A41</f>
        <v>LANE</v>
      </c>
      <c r="B41" s="13" t="str">
        <f>'[2]26 aralık'!B41</f>
        <v>Tak.No</v>
      </c>
      <c r="C41" s="14" t="str">
        <f>'[2]26 aralık'!C41</f>
        <v>TAKIM ADI</v>
      </c>
      <c r="D41" s="15" t="str">
        <f>'[2]26 aralık'!D41</f>
        <v>OYUNCULAR</v>
      </c>
      <c r="E41" s="138" t="str">
        <f>'[2]26 aralık'!E41</f>
        <v>Hand.</v>
      </c>
      <c r="F41" s="139" t="str">
        <f>'[2]26 aralık'!F41</f>
        <v>1.oyun</v>
      </c>
      <c r="G41" s="140" t="str">
        <f>'[2]26 aralık'!G41</f>
        <v>2.oyun</v>
      </c>
      <c r="H41" s="141" t="str">
        <f>'[2]26 aralık'!H41</f>
        <v>PUAN</v>
      </c>
      <c r="I41" s="141" t="str">
        <f>'[2]26 aralık'!I41</f>
        <v>PUAN</v>
      </c>
      <c r="J41" s="140" t="str">
        <f>'[2]26 aralık'!J41</f>
        <v>1.oyun</v>
      </c>
      <c r="K41" s="142" t="str">
        <f>'[2]26 aralık'!K41</f>
        <v>2.oyun</v>
      </c>
      <c r="L41" s="138" t="str">
        <f>'[2]26 aralık'!L41</f>
        <v>Hand.</v>
      </c>
      <c r="M41" s="143" t="str">
        <f>'[2]26 aralık'!M41</f>
        <v>Tak.No</v>
      </c>
      <c r="N41" s="14" t="str">
        <f>'[2]26 aralık'!N41</f>
        <v>TAKIM ADI</v>
      </c>
      <c r="O41" s="18" t="str">
        <f>'[2]26 aralık'!O41</f>
        <v>OYUNCULAR</v>
      </c>
    </row>
    <row r="42" spans="1:15" x14ac:dyDescent="0.25">
      <c r="A42" s="26" t="str">
        <f>'[2]26 aralık'!A42</f>
        <v>15-16</v>
      </c>
      <c r="B42" s="9">
        <f>'[2]26 aralık'!B42</f>
        <v>5</v>
      </c>
      <c r="C42" s="10" t="str">
        <f>'[2]26 aralık'!C42</f>
        <v>İSDAŞLAR</v>
      </c>
      <c r="D42" s="11" t="str">
        <f>'[2]26 aralık'!D42</f>
        <v>Fisun ısdaş</v>
      </c>
      <c r="E42" s="154"/>
      <c r="F42" s="137"/>
      <c r="G42" s="137"/>
      <c r="H42" s="137"/>
      <c r="I42" s="144"/>
      <c r="J42" s="144">
        <f>'[2]26 aralık'!J42</f>
        <v>84</v>
      </c>
      <c r="K42" s="144">
        <f>'[2]26 aralık'!K42</f>
        <v>94</v>
      </c>
      <c r="L42" s="144">
        <f>'[2]26 aralık'!L42</f>
        <v>64.533333333333346</v>
      </c>
      <c r="M42" s="146">
        <f>'[2]26 aralık'!M42</f>
        <v>8</v>
      </c>
      <c r="N42" s="7" t="str">
        <f>'[2]26 aralık'!N42</f>
        <v>MAYE</v>
      </c>
      <c r="O42" s="19" t="str">
        <f>'[2]26 aralık'!O42</f>
        <v>Yafes benli</v>
      </c>
    </row>
    <row r="43" spans="1:15" x14ac:dyDescent="0.25">
      <c r="A43" s="20"/>
      <c r="B43" s="2"/>
      <c r="C43" s="1"/>
      <c r="D43" s="1" t="str">
        <f>'[2]26 aralık'!D43</f>
        <v>Tunay Isdaş</v>
      </c>
      <c r="E43" s="154"/>
      <c r="F43" s="137"/>
      <c r="G43" s="137"/>
      <c r="H43" s="137"/>
      <c r="I43" s="144"/>
      <c r="J43" s="144">
        <f>'[2]26 aralık'!J43</f>
        <v>105</v>
      </c>
      <c r="K43" s="144">
        <f>'[2]26 aralık'!K43</f>
        <v>116</v>
      </c>
      <c r="L43" s="144">
        <f>'[2]26 aralık'!L43</f>
        <v>71.266666666666666</v>
      </c>
      <c r="M43" s="146"/>
      <c r="N43" s="5">
        <f>'[2]26 aralık'!N43</f>
        <v>0</v>
      </c>
      <c r="O43" s="19" t="str">
        <f>'[2]26 aralık'!O43</f>
        <v>Mehmet Emin Doğan</v>
      </c>
    </row>
    <row r="44" spans="1:15" x14ac:dyDescent="0.25">
      <c r="A44" s="20"/>
      <c r="B44" s="2"/>
      <c r="C44" s="1"/>
      <c r="D44" s="1" t="str">
        <f>'[2]26 aralık'!D44</f>
        <v>Tugay Isdaş</v>
      </c>
      <c r="E44" s="154"/>
      <c r="F44" s="137"/>
      <c r="G44" s="137"/>
      <c r="H44" s="137"/>
      <c r="I44" s="144"/>
      <c r="J44" s="144">
        <f>'[2]26 aralık'!J44</f>
        <v>98</v>
      </c>
      <c r="K44" s="144">
        <f>'[2]26 aralık'!K44</f>
        <v>91</v>
      </c>
      <c r="L44" s="144">
        <f>'[2]26 aralık'!L44</f>
        <v>67.933333333333337</v>
      </c>
      <c r="M44" s="146"/>
      <c r="N44" s="5">
        <f>'[2]26 aralık'!N44</f>
        <v>0</v>
      </c>
      <c r="O44" s="19" t="str">
        <f>'[2]26 aralık'!O44</f>
        <v>Anıl Doğan</v>
      </c>
    </row>
    <row r="45" spans="1:15" x14ac:dyDescent="0.25">
      <c r="A45" s="20"/>
      <c r="B45" s="2"/>
      <c r="C45" s="1"/>
      <c r="D45" s="1"/>
      <c r="E45" s="137"/>
      <c r="F45" s="137"/>
      <c r="G45" s="137"/>
      <c r="H45" s="137"/>
      <c r="I45" s="144"/>
      <c r="J45" s="144"/>
      <c r="K45" s="144"/>
      <c r="L45" s="144"/>
      <c r="M45" s="146"/>
      <c r="N45" s="5"/>
      <c r="O45" s="19" t="str">
        <f>'[2]26 aralık'!O45</f>
        <v>Enes Kaplan</v>
      </c>
    </row>
    <row r="46" spans="1:15" ht="15.75" thickBot="1" x14ac:dyDescent="0.3">
      <c r="A46" s="23"/>
      <c r="B46" s="1"/>
      <c r="C46" s="1"/>
      <c r="D46" s="16"/>
      <c r="E46" s="126"/>
      <c r="F46" s="126"/>
      <c r="G46" s="126"/>
      <c r="H46" s="126"/>
      <c r="I46" s="127"/>
      <c r="J46" s="127">
        <f>'[2]26 aralık'!J46</f>
        <v>490.73333333333335</v>
      </c>
      <c r="K46" s="127">
        <f>'[2]26 aralık'!K46</f>
        <v>504.73333333333335</v>
      </c>
      <c r="L46" s="127">
        <f>'[2]26 aralık'!L46</f>
        <v>0</v>
      </c>
      <c r="M46" s="144"/>
      <c r="N46" s="5"/>
      <c r="O46" s="19"/>
    </row>
    <row r="47" spans="1:15" ht="15.75" thickBot="1" x14ac:dyDescent="0.3">
      <c r="A47" s="24"/>
      <c r="B47" s="22"/>
      <c r="C47" s="25"/>
      <c r="D47" s="17" t="str">
        <f>'[2]26 aralık'!D47</f>
        <v>Takım Toplamı</v>
      </c>
      <c r="E47" s="147"/>
      <c r="F47" s="162"/>
      <c r="G47" s="163"/>
      <c r="H47" s="148">
        <v>0</v>
      </c>
      <c r="I47" s="149">
        <f>'[2]26 aralık'!I47</f>
        <v>3</v>
      </c>
      <c r="J47" s="164">
        <f>'[2]26 aralık'!J47</f>
        <v>995.4666666666667</v>
      </c>
      <c r="K47" s="165"/>
      <c r="L47" s="149"/>
      <c r="M47" s="150"/>
      <c r="N47" s="30"/>
      <c r="O47" s="31"/>
    </row>
    <row r="48" spans="1:15" ht="15.75" thickBot="1" x14ac:dyDescent="0.3">
      <c r="A48">
        <f>'[2]26 aralık'!A48</f>
        <v>0</v>
      </c>
      <c r="B48">
        <f>'[2]26 aralık'!B48</f>
        <v>0</v>
      </c>
      <c r="C48">
        <f>'[2]26 aralık'!C48</f>
        <v>0</v>
      </c>
      <c r="D48">
        <f>'[2]26 aralık'!D48</f>
        <v>0</v>
      </c>
      <c r="E48" s="71">
        <f>'[2]26 aralık'!E48</f>
        <v>0</v>
      </c>
      <c r="F48" s="71">
        <f>'[2]26 aralık'!F48</f>
        <v>0</v>
      </c>
      <c r="G48" s="71">
        <f>'[2]26 aralık'!G48</f>
        <v>0</v>
      </c>
      <c r="H48" s="71">
        <f>'[2]26 aralık'!H48</f>
        <v>0</v>
      </c>
      <c r="I48" s="71">
        <f>'[2]26 aralık'!I48</f>
        <v>0</v>
      </c>
      <c r="J48" s="71">
        <f>'[2]26 aralık'!J48</f>
        <v>0</v>
      </c>
      <c r="K48" s="71">
        <f>'[2]26 aralık'!K48</f>
        <v>0</v>
      </c>
      <c r="L48" s="71">
        <f>'[2]26 aralık'!L48</f>
        <v>0</v>
      </c>
      <c r="M48" s="71">
        <f>'[2]26 aralık'!M48</f>
        <v>0</v>
      </c>
      <c r="N48">
        <f>'[2]26 aralık'!N48</f>
        <v>0</v>
      </c>
      <c r="O48">
        <f>'[2]26 aralık'!O48</f>
        <v>0</v>
      </c>
    </row>
    <row r="49" spans="1:15" ht="19.5" thickBot="1" x14ac:dyDescent="0.35">
      <c r="A49" s="12" t="str">
        <f>'[2]26 aralık'!A49</f>
        <v>LANE</v>
      </c>
      <c r="B49" s="13" t="str">
        <f>'[2]26 aralık'!B49</f>
        <v>Tak.No</v>
      </c>
      <c r="C49" s="14" t="str">
        <f>'[2]26 aralık'!C49</f>
        <v>TAKIM ADI</v>
      </c>
      <c r="D49" s="15" t="str">
        <f>'[2]26 aralık'!D49</f>
        <v>OYUNCULAR</v>
      </c>
      <c r="E49" s="138" t="str">
        <f>'[2]26 aralık'!E49</f>
        <v>Hand.</v>
      </c>
      <c r="F49" s="139" t="str">
        <f>'[2]26 aralık'!F49</f>
        <v>1.oyun</v>
      </c>
      <c r="G49" s="140" t="str">
        <f>'[2]26 aralık'!G49</f>
        <v>2.oyun</v>
      </c>
      <c r="H49" s="141" t="str">
        <f>'[2]26 aralık'!H49</f>
        <v>PUAN</v>
      </c>
      <c r="I49" s="141" t="str">
        <f>'[2]26 aralık'!I49</f>
        <v>PUAN</v>
      </c>
      <c r="J49" s="140" t="str">
        <f>'[2]26 aralık'!J49</f>
        <v>1.oyun</v>
      </c>
      <c r="K49" s="142" t="str">
        <f>'[2]26 aralık'!K49</f>
        <v>2.oyun</v>
      </c>
      <c r="L49" s="138" t="str">
        <f>'[2]26 aralık'!L49</f>
        <v>Hand.</v>
      </c>
      <c r="M49" s="143" t="str">
        <f>'[2]26 aralık'!M49</f>
        <v>Tak.No</v>
      </c>
      <c r="N49" s="14" t="str">
        <f>'[2]26 aralık'!N49</f>
        <v>TAKIM ADI</v>
      </c>
      <c r="O49" s="18" t="str">
        <f>'[2]26 aralık'!O49</f>
        <v>OYUNCULAR</v>
      </c>
    </row>
    <row r="50" spans="1:15" x14ac:dyDescent="0.25">
      <c r="A50" s="26" t="str">
        <f>'[2]26 aralık'!A50</f>
        <v>17-18</v>
      </c>
      <c r="B50" s="2">
        <f>'[2]26 aralık'!B50</f>
        <v>4</v>
      </c>
      <c r="C50" s="6" t="str">
        <f>'[2]26 aralık'!C50</f>
        <v>PİNLER HAVAYA</v>
      </c>
      <c r="D50" s="11" t="str">
        <f>'[2]26 aralık'!D50</f>
        <v>Metin Er</v>
      </c>
      <c r="E50" s="121">
        <f>'[2]26 aralık'!E50</f>
        <v>10.133333333333326</v>
      </c>
      <c r="F50" s="137">
        <f>'[2]26 aralık'!F50</f>
        <v>174</v>
      </c>
      <c r="G50" s="137">
        <f>'[2]26 aralık'!G50</f>
        <v>172</v>
      </c>
      <c r="H50" s="137"/>
      <c r="I50" s="144"/>
      <c r="J50" s="144">
        <f>'[2]26 aralık'!J50</f>
        <v>168</v>
      </c>
      <c r="K50" s="144">
        <f>'[2]26 aralık'!K50</f>
        <v>161</v>
      </c>
      <c r="L50" s="144">
        <f>'[2]26 aralık'!L50</f>
        <v>37.4</v>
      </c>
      <c r="M50" s="146">
        <f>'[2]26 aralık'!M50</f>
        <v>10</v>
      </c>
      <c r="N50" s="7" t="str">
        <f>'[2]26 aralık'!N50</f>
        <v>CAKARTA</v>
      </c>
      <c r="O50" s="19" t="str">
        <f>'[2]26 aralık'!O50</f>
        <v>Rıchard</v>
      </c>
    </row>
    <row r="51" spans="1:15" x14ac:dyDescent="0.25">
      <c r="A51" s="20"/>
      <c r="B51" s="2"/>
      <c r="C51" s="1"/>
      <c r="D51" s="1" t="str">
        <f>'[2]26 aralık'!D51</f>
        <v>Filiz Er</v>
      </c>
      <c r="E51" s="121">
        <f>'[2]26 aralık'!E51</f>
        <v>18.54545454545455</v>
      </c>
      <c r="F51" s="137">
        <f>'[2]26 aralık'!F51</f>
        <v>163</v>
      </c>
      <c r="G51" s="137">
        <f>'[2]26 aralık'!G51</f>
        <v>155</v>
      </c>
      <c r="H51" s="137"/>
      <c r="I51" s="144"/>
      <c r="J51" s="144">
        <f>'[2]26 aralık'!J51</f>
        <v>182</v>
      </c>
      <c r="K51" s="144">
        <f>'[2]26 aralık'!K51</f>
        <v>128</v>
      </c>
      <c r="L51" s="144">
        <f>'[2]26 aralık'!L51</f>
        <v>36.666666666666671</v>
      </c>
      <c r="M51" s="146"/>
      <c r="N51" s="5"/>
      <c r="O51" s="19" t="str">
        <f>'[2]26 aralık'!O51</f>
        <v>Santo</v>
      </c>
    </row>
    <row r="52" spans="1:15" x14ac:dyDescent="0.25">
      <c r="A52" s="20"/>
      <c r="B52" s="2"/>
      <c r="C52" s="1"/>
      <c r="D52" s="1" t="str">
        <f>'[2]26 aralık'!D52</f>
        <v>Emine</v>
      </c>
      <c r="E52" s="121"/>
      <c r="F52" s="137"/>
      <c r="G52" s="137"/>
      <c r="H52" s="137"/>
      <c r="I52" s="144"/>
      <c r="J52" s="144">
        <f>'[2]26 aralık'!J52</f>
        <v>132</v>
      </c>
      <c r="K52" s="144">
        <f>'[2]26 aralık'!K52</f>
        <v>113</v>
      </c>
      <c r="L52" s="144">
        <f>'[2]26 aralık'!L52</f>
        <v>45</v>
      </c>
      <c r="M52" s="146"/>
      <c r="N52" s="5"/>
      <c r="O52" s="19" t="str">
        <f>'[2]26 aralık'!O52</f>
        <v>Gumelar</v>
      </c>
    </row>
    <row r="53" spans="1:15" x14ac:dyDescent="0.25">
      <c r="A53" s="20"/>
      <c r="B53" s="2"/>
      <c r="C53" s="1"/>
      <c r="D53" s="1" t="str">
        <f>'[2]26 aralık'!D53</f>
        <v>Yakup</v>
      </c>
      <c r="E53" s="121">
        <f>'[2]26 aralık'!E53</f>
        <v>15.85454545454545</v>
      </c>
      <c r="F53" s="137">
        <f>'[2]26 aralık'!F53</f>
        <v>156</v>
      </c>
      <c r="G53" s="137">
        <f>'[2]26 aralık'!G53</f>
        <v>207</v>
      </c>
      <c r="H53" s="137"/>
      <c r="I53" s="144"/>
      <c r="J53" s="144"/>
      <c r="K53" s="144"/>
      <c r="L53" s="144"/>
      <c r="M53" s="146"/>
      <c r="N53" s="5"/>
      <c r="O53" s="19"/>
    </row>
    <row r="54" spans="1:15" ht="15.75" thickBot="1" x14ac:dyDescent="0.3">
      <c r="A54" s="23"/>
      <c r="B54" s="2"/>
      <c r="C54" s="1"/>
      <c r="D54" s="16"/>
      <c r="E54" s="126"/>
      <c r="F54" s="126">
        <f>'[2]26 aralık'!F54</f>
        <v>537.5333333333333</v>
      </c>
      <c r="G54" s="126">
        <f>'[2]26 aralık'!G54</f>
        <v>578.5333333333333</v>
      </c>
      <c r="H54" s="126"/>
      <c r="I54" s="127"/>
      <c r="J54" s="127">
        <f>'[2]26 aralık'!J54</f>
        <v>601.06666666666661</v>
      </c>
      <c r="K54" s="127">
        <f>'[2]26 aralık'!K54</f>
        <v>521.06666666666661</v>
      </c>
      <c r="L54" s="127"/>
      <c r="M54" s="144"/>
      <c r="N54" s="5"/>
      <c r="O54" s="19"/>
    </row>
    <row r="55" spans="1:15" ht="15.75" thickBot="1" x14ac:dyDescent="0.3">
      <c r="A55" s="24"/>
      <c r="B55" s="21"/>
      <c r="C55" s="22"/>
      <c r="D55" s="17" t="str">
        <f>'[2]26 aralık'!D55</f>
        <v>Takım Toplamı</v>
      </c>
      <c r="E55" s="147"/>
      <c r="F55" s="162">
        <f>'[2]26 aralık'!F55</f>
        <v>1116.0666666666666</v>
      </c>
      <c r="G55" s="163"/>
      <c r="H55" s="148">
        <f>'[2]26 aralık'!H55</f>
        <v>1</v>
      </c>
      <c r="I55" s="149">
        <f>'[2]26 aralık'!I55</f>
        <v>2</v>
      </c>
      <c r="J55" s="164">
        <f>'[2]26 aralık'!J55</f>
        <v>1122.1333333333332</v>
      </c>
      <c r="K55" s="165"/>
      <c r="L55" s="149"/>
      <c r="M55" s="150"/>
      <c r="N55" s="30"/>
      <c r="O55" s="31"/>
    </row>
    <row r="56" spans="1:15" ht="15.75" thickBot="1" x14ac:dyDescent="0.3">
      <c r="A56">
        <f>'[2]26 aralık'!A56</f>
        <v>0</v>
      </c>
      <c r="B56">
        <f>'[2]26 aralık'!B56</f>
        <v>0</v>
      </c>
      <c r="C56">
        <f>'[2]26 aralık'!C56</f>
        <v>0</v>
      </c>
      <c r="D56">
        <f>'[2]26 aralık'!D56</f>
        <v>0</v>
      </c>
      <c r="E56" s="71">
        <f>'[2]26 aralık'!E56</f>
        <v>0</v>
      </c>
      <c r="F56" s="71">
        <f>'[2]26 aralık'!F56</f>
        <v>0</v>
      </c>
      <c r="G56" s="71">
        <f>'[2]26 aralık'!G56</f>
        <v>0</v>
      </c>
      <c r="H56" s="71">
        <f>'[2]26 aralık'!H56</f>
        <v>0</v>
      </c>
      <c r="I56" s="71">
        <f>'[2]26 aralık'!I56</f>
        <v>0</v>
      </c>
      <c r="J56" s="71">
        <f>'[2]26 aralık'!J56</f>
        <v>0</v>
      </c>
      <c r="K56" s="71">
        <f>'[2]26 aralık'!K56</f>
        <v>0</v>
      </c>
      <c r="L56" s="71">
        <f>'[2]26 aralık'!L56</f>
        <v>0</v>
      </c>
      <c r="M56" s="71">
        <f>'[2]26 aralık'!M56</f>
        <v>0</v>
      </c>
      <c r="N56">
        <f>'[2]26 aralık'!N56</f>
        <v>0</v>
      </c>
      <c r="O56">
        <f>'[2]26 aralık'!O56</f>
        <v>0</v>
      </c>
    </row>
    <row r="57" spans="1:15" ht="19.5" thickBot="1" x14ac:dyDescent="0.35">
      <c r="A57" s="12" t="str">
        <f>'[2]26 aralık'!A57</f>
        <v>LANE</v>
      </c>
      <c r="B57" s="13" t="str">
        <f>'[2]26 aralık'!B57</f>
        <v>Tak.No</v>
      </c>
      <c r="C57" s="14" t="str">
        <f>'[2]26 aralık'!C57</f>
        <v>TAKIM ADI</v>
      </c>
      <c r="D57" s="15" t="str">
        <f>'[2]26 aralık'!D57</f>
        <v>OYUNCULAR</v>
      </c>
      <c r="E57" s="138" t="str">
        <f>'[2]26 aralık'!E57</f>
        <v>Hand.</v>
      </c>
      <c r="F57" s="139" t="str">
        <f>'[2]26 aralık'!F57</f>
        <v>1.oyun</v>
      </c>
      <c r="G57" s="140" t="str">
        <f>'[2]26 aralık'!G57</f>
        <v>2.oyun</v>
      </c>
      <c r="H57" s="141" t="str">
        <f>'[2]26 aralık'!H57</f>
        <v>PUAN</v>
      </c>
      <c r="I57" s="141" t="str">
        <f>'[2]26 aralık'!I57</f>
        <v>PUAN</v>
      </c>
      <c r="J57" s="140" t="str">
        <f>'[2]26 aralık'!J57</f>
        <v>1.oyun</v>
      </c>
      <c r="K57" s="142" t="str">
        <f>'[2]26 aralık'!K57</f>
        <v>2.oyun</v>
      </c>
      <c r="L57" s="138" t="str">
        <f>'[2]26 aralık'!L57</f>
        <v>Hand.</v>
      </c>
      <c r="M57" s="143" t="str">
        <f>'[2]26 aralık'!M57</f>
        <v>Tak.No</v>
      </c>
      <c r="N57" s="14" t="str">
        <f>'[2]26 aralık'!N57</f>
        <v>TAKIM ADI</v>
      </c>
      <c r="O57" s="18" t="str">
        <f>'[2]26 aralık'!O57</f>
        <v>OYUNCULAR</v>
      </c>
    </row>
    <row r="58" spans="1:15" x14ac:dyDescent="0.25">
      <c r="A58" s="26" t="str">
        <f>'[2]26 aralık'!A58</f>
        <v>19-20</v>
      </c>
      <c r="B58" s="2">
        <f>'[2]26 aralık'!B58</f>
        <v>7</v>
      </c>
      <c r="C58" s="33" t="str">
        <f>'[2]26 aralık'!C58</f>
        <v>FALSOCULAR</v>
      </c>
      <c r="D58" s="123" t="str">
        <f>'[2]26 aralık'!D58</f>
        <v>Berke Başar</v>
      </c>
      <c r="E58" s="156">
        <f>'[2]26 aralık'!E58</f>
        <v>43</v>
      </c>
      <c r="F58" s="137">
        <f>'[2]26 aralık'!F58</f>
        <v>130</v>
      </c>
      <c r="G58" s="137">
        <f>'[2]26 aralık'!G58</f>
        <v>158</v>
      </c>
      <c r="H58" s="137"/>
      <c r="I58" s="144"/>
      <c r="J58" s="144">
        <f>'[2]26 aralık'!J58</f>
        <v>182</v>
      </c>
      <c r="K58" s="144">
        <f>'[2]26 aralık'!K58</f>
        <v>238</v>
      </c>
      <c r="L58" s="145">
        <v>0</v>
      </c>
      <c r="M58" s="146">
        <f>'[2]26 aralık'!M58</f>
        <v>2</v>
      </c>
      <c r="N58" s="7" t="str">
        <f>'[2]26 aralık'!N58</f>
        <v>O SPAREİ ALAYDIK EYİYDİ</v>
      </c>
      <c r="O58" s="38" t="str">
        <f>'[2]26 aralık'!O58</f>
        <v>Gediz Ege</v>
      </c>
    </row>
    <row r="59" spans="1:15" x14ac:dyDescent="0.25">
      <c r="A59" s="20"/>
      <c r="B59" s="2"/>
      <c r="C59" s="34"/>
      <c r="D59" s="123" t="str">
        <f>'[2]26 aralık'!D59</f>
        <v>Sertuğ Arslan</v>
      </c>
      <c r="E59" s="156">
        <f>'[2]26 aralık'!E59</f>
        <v>58</v>
      </c>
      <c r="F59" s="137">
        <f>'[2]26 aralık'!F59</f>
        <v>95</v>
      </c>
      <c r="G59" s="137">
        <f>'[2]26 aralık'!G59</f>
        <v>115</v>
      </c>
      <c r="H59" s="137"/>
      <c r="I59" s="144"/>
      <c r="J59" s="144"/>
      <c r="K59" s="144"/>
      <c r="L59" s="144"/>
      <c r="M59" s="146"/>
      <c r="N59" s="5"/>
      <c r="O59" s="38" t="str">
        <f>'[2]26 aralık'!O59</f>
        <v>Öykü Danışık</v>
      </c>
    </row>
    <row r="60" spans="1:15" x14ac:dyDescent="0.25">
      <c r="A60" s="20"/>
      <c r="B60" s="2"/>
      <c r="C60" s="34"/>
      <c r="D60" s="123" t="str">
        <f>'[2]26 aralık'!D60</f>
        <v>Haluk Emre Mete</v>
      </c>
      <c r="E60" s="156">
        <f>'[2]26 aralık'!E60</f>
        <v>62.4</v>
      </c>
      <c r="F60" s="137">
        <f>'[2]26 aralık'!F60</f>
        <v>105</v>
      </c>
      <c r="G60" s="137">
        <f>'[2]26 aralık'!G60</f>
        <v>103</v>
      </c>
      <c r="H60" s="137"/>
      <c r="I60" s="144"/>
      <c r="J60" s="144">
        <f>'[2]26 aralık'!J60</f>
        <v>160</v>
      </c>
      <c r="K60" s="144">
        <f>'[2]26 aralık'!K60</f>
        <v>160</v>
      </c>
      <c r="L60" s="144">
        <f>'[2]26 aralık'!L60</f>
        <v>18.733333333333327</v>
      </c>
      <c r="M60" s="146"/>
      <c r="N60" s="5"/>
      <c r="O60" s="38" t="str">
        <f>'[2]26 aralık'!O60</f>
        <v>Duygu Gürkan</v>
      </c>
    </row>
    <row r="61" spans="1:15" x14ac:dyDescent="0.25">
      <c r="A61" s="20"/>
      <c r="B61" s="2"/>
      <c r="C61" s="34"/>
      <c r="D61" s="123" t="str">
        <f>'[2]26 aralık'!D61</f>
        <v>Mert Boran</v>
      </c>
      <c r="E61" s="156"/>
      <c r="F61" s="137"/>
      <c r="G61" s="137"/>
      <c r="H61" s="137"/>
      <c r="I61" s="144"/>
      <c r="J61" s="144">
        <f>'[2]26 aralık'!J61</f>
        <v>161</v>
      </c>
      <c r="K61" s="144">
        <f>'[2]26 aralık'!K61</f>
        <v>157</v>
      </c>
      <c r="L61" s="144">
        <f>'[2]26 aralık'!L61</f>
        <v>24.2</v>
      </c>
      <c r="M61" s="146"/>
      <c r="N61" s="5"/>
      <c r="O61" s="38" t="str">
        <f>'[2]26 aralık'!O61</f>
        <v>Hakan Danışık</v>
      </c>
    </row>
    <row r="62" spans="1:15" ht="15.75" thickBot="1" x14ac:dyDescent="0.3">
      <c r="A62" s="23"/>
      <c r="B62" s="2"/>
      <c r="C62" s="1"/>
      <c r="D62" s="16"/>
      <c r="E62" s="126"/>
      <c r="F62" s="126">
        <f>'[2]26 aralık'!F62</f>
        <v>493.4</v>
      </c>
      <c r="G62" s="126">
        <f>'[2]26 aralık'!G62</f>
        <v>539.4</v>
      </c>
      <c r="H62" s="126"/>
      <c r="I62" s="127"/>
      <c r="J62" s="127">
        <f>'[2]26 aralık'!J62</f>
        <v>545.93333333333339</v>
      </c>
      <c r="K62" s="127">
        <f>'[2]26 aralık'!K62</f>
        <v>597.93333333333339</v>
      </c>
      <c r="L62" s="127"/>
      <c r="M62" s="144"/>
      <c r="N62" s="5"/>
      <c r="O62" s="19"/>
    </row>
    <row r="63" spans="1:15" ht="15.75" thickBot="1" x14ac:dyDescent="0.3">
      <c r="A63" s="24"/>
      <c r="B63" s="21"/>
      <c r="C63" s="22"/>
      <c r="D63" s="17" t="str">
        <f>'[2]26 aralık'!D63</f>
        <v>Takım Toplamı</v>
      </c>
      <c r="E63" s="147"/>
      <c r="F63" s="162">
        <f>'[2]26 aralık'!F63</f>
        <v>1032.8</v>
      </c>
      <c r="G63" s="163"/>
      <c r="H63" s="148">
        <f>'[2]26 aralık'!H63</f>
        <v>0</v>
      </c>
      <c r="I63" s="149">
        <f>'[2]26 aralık'!I63</f>
        <v>3</v>
      </c>
      <c r="J63" s="164">
        <f>'[2]26 aralık'!J63</f>
        <v>1143.8666666666668</v>
      </c>
      <c r="K63" s="165"/>
      <c r="L63" s="149"/>
      <c r="M63" s="150"/>
      <c r="N63" s="30"/>
      <c r="O63" s="31"/>
    </row>
    <row r="64" spans="1:15" ht="15.75" thickBot="1" x14ac:dyDescent="0.3">
      <c r="A64">
        <f>'[2]26 aralık'!A64</f>
        <v>0</v>
      </c>
      <c r="B64">
        <f>'[2]26 aralık'!B64</f>
        <v>0</v>
      </c>
      <c r="C64">
        <f>'[2]26 aralık'!C64</f>
        <v>0</v>
      </c>
      <c r="D64">
        <f>'[2]26 aralık'!D64</f>
        <v>0</v>
      </c>
      <c r="E64" s="71">
        <f>'[2]26 aralık'!E64</f>
        <v>0</v>
      </c>
      <c r="F64" s="71">
        <f>'[2]26 aralık'!F64</f>
        <v>0</v>
      </c>
      <c r="G64" s="71">
        <f>'[2]26 aralık'!G64</f>
        <v>0</v>
      </c>
      <c r="H64" s="71">
        <f>'[2]26 aralık'!H64</f>
        <v>0</v>
      </c>
      <c r="I64" s="71">
        <f>'[2]26 aralık'!I64</f>
        <v>0</v>
      </c>
      <c r="J64" s="71">
        <f>'[2]26 aralık'!J64</f>
        <v>0</v>
      </c>
      <c r="K64" s="71">
        <f>'[2]26 aralık'!K64</f>
        <v>0</v>
      </c>
      <c r="L64" s="71">
        <f>'[2]26 aralık'!L64</f>
        <v>0</v>
      </c>
      <c r="M64" s="71">
        <f>'[2]26 aralık'!M64</f>
        <v>0</v>
      </c>
      <c r="N64">
        <f>'[2]26 aralık'!N64</f>
        <v>0</v>
      </c>
      <c r="O64">
        <f>'[2]26 aralık'!O64</f>
        <v>0</v>
      </c>
    </row>
    <row r="65" spans="1:15" ht="19.5" thickBot="1" x14ac:dyDescent="0.35">
      <c r="A65" s="12" t="str">
        <f>'[2]26 aralık'!A65</f>
        <v>LANE</v>
      </c>
      <c r="B65" s="13" t="str">
        <f>'[2]26 aralık'!B65</f>
        <v>Tak.No</v>
      </c>
      <c r="C65" s="14" t="str">
        <f>'[2]26 aralık'!C65</f>
        <v>TAKIM ADI</v>
      </c>
      <c r="D65" s="15" t="str">
        <f>'[2]26 aralık'!D65</f>
        <v>OYUNCULAR</v>
      </c>
      <c r="E65" s="138" t="str">
        <f>'[2]26 aralık'!E65</f>
        <v>Hand.</v>
      </c>
      <c r="F65" s="139" t="str">
        <f>'[2]26 aralık'!F65</f>
        <v>1.oyun</v>
      </c>
      <c r="G65" s="140" t="str">
        <f>'[2]26 aralık'!G65</f>
        <v>2.oyun</v>
      </c>
      <c r="H65" s="141" t="str">
        <f>'[2]26 aralık'!H65</f>
        <v>PUAN</v>
      </c>
      <c r="I65" s="141" t="str">
        <f>'[2]26 aralık'!I65</f>
        <v>PUAN</v>
      </c>
      <c r="J65" s="140" t="str">
        <f>'[2]26 aralık'!J65</f>
        <v>1.oyun</v>
      </c>
      <c r="K65" s="142" t="str">
        <f>'[2]26 aralık'!K65</f>
        <v>2.oyun</v>
      </c>
      <c r="L65" s="138" t="str">
        <f>'[2]26 aralık'!L65</f>
        <v>Hand.</v>
      </c>
      <c r="M65" s="143" t="str">
        <f>'[2]26 aralık'!M65</f>
        <v>Tak.No</v>
      </c>
      <c r="N65" s="14" t="str">
        <f>'[2]26 aralık'!N65</f>
        <v>TAKIM ADI</v>
      </c>
      <c r="O65" s="18" t="str">
        <f>'[2]26 aralık'!O65</f>
        <v>OYUNCULAR</v>
      </c>
    </row>
    <row r="66" spans="1:15" x14ac:dyDescent="0.25">
      <c r="A66" s="26" t="str">
        <f>'[2]26 aralık'!A66</f>
        <v>21-22</v>
      </c>
      <c r="B66" s="2">
        <f>'[2]26 aralık'!B66</f>
        <v>6</v>
      </c>
      <c r="C66" s="33" t="str">
        <f>'[2]26 aralık'!C66</f>
        <v>ÇOK PİS YENERİZ</v>
      </c>
      <c r="D66" s="39" t="str">
        <f>'[2]26 aralık'!D66</f>
        <v>İsmail Eser</v>
      </c>
      <c r="E66" s="121">
        <f>'[2]26 aralık'!E66</f>
        <v>26.2</v>
      </c>
      <c r="F66" s="137">
        <f>'[2]26 aralık'!F66</f>
        <v>115</v>
      </c>
      <c r="G66" s="137">
        <f>'[2]26 aralık'!G66</f>
        <v>171</v>
      </c>
      <c r="H66" s="137"/>
      <c r="I66" s="144"/>
      <c r="J66" s="144">
        <f>'[2]26 aralık'!J66</f>
        <v>119</v>
      </c>
      <c r="K66" s="144">
        <f>'[2]26 aralık'!K66</f>
        <v>116</v>
      </c>
      <c r="L66" s="145">
        <f>'[2]26 aralık'!L66</f>
        <v>60.1</v>
      </c>
      <c r="M66" s="146">
        <f>'[2]26 aralık'!M66</f>
        <v>9</v>
      </c>
      <c r="N66" s="32" t="str">
        <f>'[2]26 aralık'!N66</f>
        <v>GOONERS</v>
      </c>
      <c r="O66" s="124" t="str">
        <f>'[2]26 aralık'!O66</f>
        <v>Can Gürsoy</v>
      </c>
    </row>
    <row r="67" spans="1:15" x14ac:dyDescent="0.25">
      <c r="A67" s="20"/>
      <c r="B67" s="2"/>
      <c r="C67" s="34"/>
      <c r="D67" s="39" t="str">
        <f>'[2]26 aralık'!D67</f>
        <v>Barış Uz</v>
      </c>
      <c r="E67" s="121">
        <f>'[2]26 aralık'!E67</f>
        <v>18.466666666666676</v>
      </c>
      <c r="F67" s="137">
        <f>'[2]26 aralık'!F67</f>
        <v>139</v>
      </c>
      <c r="G67" s="137">
        <f>'[2]26 aralık'!G67</f>
        <v>186</v>
      </c>
      <c r="H67" s="137"/>
      <c r="I67" s="144"/>
      <c r="J67" s="144">
        <f>'[2]26 aralık'!J67</f>
        <v>152</v>
      </c>
      <c r="K67" s="144">
        <f>'[2]26 aralık'!K67</f>
        <v>125</v>
      </c>
      <c r="L67" s="144">
        <f>'[2]26 aralık'!L67</f>
        <v>57.533333333333339</v>
      </c>
      <c r="M67" s="146"/>
      <c r="N67" s="5"/>
      <c r="O67" s="5" t="str">
        <f>'[2]26 aralık'!O67</f>
        <v>Arslan ray Bendon</v>
      </c>
    </row>
    <row r="68" spans="1:15" x14ac:dyDescent="0.25">
      <c r="A68" s="20"/>
      <c r="B68" s="2"/>
      <c r="C68" s="34"/>
      <c r="D68" s="39" t="str">
        <f>'[2]26 aralık'!D68</f>
        <v>Fatma Sütçü</v>
      </c>
      <c r="E68" s="121">
        <f>'[2]26 aralık'!E68</f>
        <v>39.266666666666673</v>
      </c>
      <c r="F68" s="137">
        <f>'[2]26 aralık'!F68</f>
        <v>163</v>
      </c>
      <c r="G68" s="137">
        <f>'[2]26 aralık'!G68</f>
        <v>158</v>
      </c>
      <c r="H68" s="137"/>
      <c r="I68" s="144"/>
      <c r="J68" s="144">
        <f>'[2]26 aralık'!J68</f>
        <v>154</v>
      </c>
      <c r="K68" s="144">
        <f>'[2]26 aralık'!K68</f>
        <v>160</v>
      </c>
      <c r="L68" s="144">
        <f>'[2]26 aralık'!L68</f>
        <v>12.266666666666675</v>
      </c>
      <c r="M68" s="146"/>
      <c r="N68" s="5"/>
      <c r="O68" s="5" t="str">
        <f>'[2]26 aralık'!O68</f>
        <v>Mustafa Onur</v>
      </c>
    </row>
    <row r="69" spans="1:15" x14ac:dyDescent="0.25">
      <c r="A69" s="20"/>
      <c r="B69" s="2"/>
      <c r="C69" s="34"/>
      <c r="D69" s="39"/>
      <c r="E69" s="157"/>
      <c r="F69" s="137"/>
      <c r="G69" s="137"/>
      <c r="H69" s="137"/>
      <c r="I69" s="144"/>
      <c r="J69" s="144"/>
      <c r="K69" s="144"/>
      <c r="L69" s="144"/>
      <c r="M69" s="146"/>
      <c r="N69" s="5"/>
      <c r="O69" s="5"/>
    </row>
    <row r="70" spans="1:15" ht="15.75" thickBot="1" x14ac:dyDescent="0.3">
      <c r="A70" s="23"/>
      <c r="B70" s="2"/>
      <c r="C70" s="1"/>
      <c r="D70" s="16"/>
      <c r="E70" s="126"/>
      <c r="F70" s="126">
        <f>'[2]26 aralık'!F70</f>
        <v>500.93333333333328</v>
      </c>
      <c r="G70" s="126">
        <f>'[2]26 aralık'!G70</f>
        <v>598.93333333333328</v>
      </c>
      <c r="H70" s="126"/>
      <c r="I70" s="127"/>
      <c r="J70" s="127">
        <f>'[2]26 aralık'!J70</f>
        <v>554.9</v>
      </c>
      <c r="K70" s="127">
        <f>'[2]26 aralık'!K70</f>
        <v>530.9</v>
      </c>
      <c r="L70" s="127"/>
      <c r="M70" s="144"/>
      <c r="N70" s="5"/>
      <c r="O70" s="19"/>
    </row>
    <row r="71" spans="1:15" ht="15.75" thickBot="1" x14ac:dyDescent="0.3">
      <c r="A71" s="24"/>
      <c r="B71" s="21"/>
      <c r="C71" s="22"/>
      <c r="D71" s="17" t="str">
        <f>'[2]26 aralık'!D71</f>
        <v>Takım Toplamı</v>
      </c>
      <c r="E71" s="147"/>
      <c r="F71" s="162">
        <f>'[2]26 aralık'!F71</f>
        <v>1099.8666666666666</v>
      </c>
      <c r="G71" s="163"/>
      <c r="H71" s="148">
        <f>'[2]26 aralık'!H71</f>
        <v>2</v>
      </c>
      <c r="I71" s="149">
        <f>'[2]26 aralık'!I71</f>
        <v>1</v>
      </c>
      <c r="J71" s="164">
        <f>'[2]26 aralık'!J71</f>
        <v>1085.8</v>
      </c>
      <c r="K71" s="165"/>
      <c r="L71" s="149"/>
      <c r="M71" s="150"/>
      <c r="N71" s="30"/>
      <c r="O71" s="31"/>
    </row>
    <row r="72" spans="1:15" ht="15.75" thickBot="1" x14ac:dyDescent="0.3">
      <c r="A72">
        <f>'[2]26 aralık'!A72</f>
        <v>0</v>
      </c>
      <c r="B72">
        <f>'[2]26 aralık'!B72</f>
        <v>0</v>
      </c>
      <c r="C72">
        <f>'[2]26 aralık'!C72</f>
        <v>0</v>
      </c>
      <c r="D72">
        <f>'[2]26 aralık'!D72</f>
        <v>0</v>
      </c>
      <c r="E72" s="71">
        <f>'[2]26 aralık'!E72</f>
        <v>0</v>
      </c>
      <c r="F72" s="71">
        <f>'[2]26 aralık'!F72</f>
        <v>0</v>
      </c>
      <c r="G72" s="71">
        <f>'[2]26 aralık'!G72</f>
        <v>0</v>
      </c>
      <c r="H72" s="71">
        <f>'[2]26 aralık'!H72</f>
        <v>0</v>
      </c>
      <c r="I72" s="71">
        <f>'[2]26 aralık'!I72</f>
        <v>0</v>
      </c>
      <c r="J72" s="71">
        <f>'[2]26 aralık'!J72</f>
        <v>0</v>
      </c>
      <c r="K72" s="71">
        <f>'[2]26 aralık'!K72</f>
        <v>0</v>
      </c>
      <c r="L72" s="71">
        <f>'[2]26 aralık'!L72</f>
        <v>0</v>
      </c>
      <c r="M72" s="71">
        <f>'[2]26 aralık'!M72</f>
        <v>0</v>
      </c>
      <c r="N72">
        <f>'[2]26 aralık'!N72</f>
        <v>0</v>
      </c>
      <c r="O72">
        <f>'[2]26 aralık'!O72</f>
        <v>0</v>
      </c>
    </row>
    <row r="73" spans="1:15" ht="19.5" thickBot="1" x14ac:dyDescent="0.35">
      <c r="A73" s="12" t="str">
        <f>'[2]26 aralık'!A73</f>
        <v>LANE</v>
      </c>
      <c r="B73" s="13" t="str">
        <f>'[2]26 aralık'!B73</f>
        <v>Tak.No</v>
      </c>
      <c r="C73" s="14" t="str">
        <f>'[2]26 aralık'!C73</f>
        <v>TAKIM ADI</v>
      </c>
      <c r="D73" s="15" t="str">
        <f>'[2]26 aralık'!D73</f>
        <v>OYUNCULAR</v>
      </c>
      <c r="E73" s="138" t="str">
        <f>'[2]26 aralık'!E73</f>
        <v>Hand.</v>
      </c>
      <c r="F73" s="139" t="str">
        <f>'[2]26 aralık'!F73</f>
        <v>1.oyun</v>
      </c>
      <c r="G73" s="140" t="str">
        <f>'[2]26 aralık'!G73</f>
        <v>2.oyun</v>
      </c>
      <c r="H73" s="141" t="str">
        <f>'[2]26 aralık'!H73</f>
        <v>PUAN</v>
      </c>
      <c r="I73" s="141" t="str">
        <f>'[2]26 aralık'!I73</f>
        <v>PUAN</v>
      </c>
      <c r="J73" s="140" t="str">
        <f>'[2]26 aralık'!J73</f>
        <v>1.oyun</v>
      </c>
      <c r="K73" s="142" t="str">
        <f>'[2]26 aralık'!K73</f>
        <v>2.oyun</v>
      </c>
      <c r="L73" s="138" t="str">
        <f>'[2]26 aralık'!L73</f>
        <v>Hand.</v>
      </c>
      <c r="M73" s="143" t="str">
        <f>'[2]26 aralık'!M73</f>
        <v>Tak.No</v>
      </c>
      <c r="N73" s="14" t="str">
        <f>'[2]26 aralık'!N73</f>
        <v>TAKIM ADI</v>
      </c>
      <c r="O73" s="18" t="str">
        <f>'[2]26 aralık'!O73</f>
        <v>OYUNCULAR</v>
      </c>
    </row>
    <row r="74" spans="1:15" x14ac:dyDescent="0.25">
      <c r="A74" s="26" t="str">
        <f>'[2]26 aralık'!A74</f>
        <v>23-24</v>
      </c>
      <c r="B74" s="2">
        <f>'[2]26 aralık'!B74</f>
        <v>1</v>
      </c>
      <c r="C74" s="35" t="str">
        <f>'[2]26 aralık'!C74</f>
        <v>AĞIR TOPLAR</v>
      </c>
      <c r="D74" s="136" t="str">
        <f>'[2]26 aralık'!D74</f>
        <v>Ömür</v>
      </c>
      <c r="E74" s="154">
        <f>'[2]26 aralık'!E74</f>
        <v>45.066666666666677</v>
      </c>
      <c r="F74" s="121">
        <f>'[2]26 aralık'!F74</f>
        <v>114</v>
      </c>
      <c r="G74" s="121">
        <f>'[2]26 aralık'!G74</f>
        <v>113</v>
      </c>
      <c r="H74" s="137"/>
      <c r="I74" s="144"/>
      <c r="J74" s="144">
        <f>'[2]26 aralık'!J74</f>
        <v>164</v>
      </c>
      <c r="K74" s="144">
        <f>'[2]26 aralık'!K74</f>
        <v>127</v>
      </c>
      <c r="L74" s="153">
        <f>'[2]26 aralık'!L74</f>
        <v>17</v>
      </c>
      <c r="M74" s="146">
        <f>'[2]26 aralık'!M74</f>
        <v>3</v>
      </c>
      <c r="N74" s="7" t="str">
        <f>'[2]26 aralık'!N74</f>
        <v>BOWLİNG YILDIZLARI</v>
      </c>
      <c r="O74" s="19" t="str">
        <f>'[2]26 aralık'!O74</f>
        <v>Fatih Mehmet Temelli</v>
      </c>
    </row>
    <row r="75" spans="1:15" x14ac:dyDescent="0.25">
      <c r="A75" s="20"/>
      <c r="B75" s="2"/>
      <c r="C75" s="34"/>
      <c r="D75" s="42" t="str">
        <f>'[2]26 aralık'!D75</f>
        <v>nusret ispir</v>
      </c>
      <c r="E75" s="154">
        <f>'[2]26 aralık'!E75</f>
        <v>26.2</v>
      </c>
      <c r="F75" s="121">
        <f>'[2]26 aralık'!F75</f>
        <v>150</v>
      </c>
      <c r="G75" s="121">
        <f>'[2]26 aralık'!G75</f>
        <v>150</v>
      </c>
      <c r="H75" s="137"/>
      <c r="I75" s="144"/>
      <c r="J75" s="144">
        <f>'[2]26 aralık'!J75</f>
        <v>105</v>
      </c>
      <c r="K75" s="144">
        <f>'[2]26 aralık'!K75</f>
        <v>161</v>
      </c>
      <c r="L75" s="153">
        <f>'[2]26 aralık'!L75</f>
        <v>31.333333333333325</v>
      </c>
      <c r="M75" s="146"/>
      <c r="N75" s="5">
        <f>'[2]26 aralık'!N75</f>
        <v>0</v>
      </c>
      <c r="O75" s="19" t="str">
        <f>'[2]26 aralık'!O75</f>
        <v>Timur Özhan</v>
      </c>
    </row>
    <row r="76" spans="1:15" x14ac:dyDescent="0.25">
      <c r="A76" s="20"/>
      <c r="B76" s="2"/>
      <c r="C76" s="34"/>
      <c r="D76" s="42" t="str">
        <f>'[2]26 aralık'!D76</f>
        <v>Ogün Paşaoğlu</v>
      </c>
      <c r="E76" s="154">
        <f>'[2]26 aralık'!E76</f>
        <v>19.266666666666673</v>
      </c>
      <c r="F76" s="121">
        <f>'[2]26 aralık'!F76</f>
        <v>155</v>
      </c>
      <c r="G76" s="121">
        <f>'[2]26 aralık'!G76</f>
        <v>157</v>
      </c>
      <c r="H76" s="137"/>
      <c r="I76" s="144"/>
      <c r="J76" s="144">
        <f>'[2]26 aralık'!J76</f>
        <v>170</v>
      </c>
      <c r="K76" s="144">
        <f>'[2]26 aralık'!K76</f>
        <v>148</v>
      </c>
      <c r="L76" s="153">
        <f>'[2]26 aralık'!L76</f>
        <v>12.666666666666675</v>
      </c>
      <c r="M76" s="146"/>
      <c r="N76" s="5">
        <f>'[2]26 aralık'!N76</f>
        <v>0</v>
      </c>
      <c r="O76" s="19" t="str">
        <f>'[2]26 aralık'!O76</f>
        <v>Burak Kania</v>
      </c>
    </row>
    <row r="77" spans="1:15" x14ac:dyDescent="0.25">
      <c r="A77" s="20"/>
      <c r="B77" s="2"/>
      <c r="C77" s="34"/>
      <c r="D77" s="42"/>
      <c r="E77" s="154"/>
      <c r="F77" s="137"/>
      <c r="G77" s="137"/>
      <c r="H77" s="137"/>
      <c r="I77" s="144"/>
      <c r="J77" s="144"/>
      <c r="K77" s="144"/>
      <c r="L77" s="144"/>
      <c r="M77" s="146"/>
      <c r="N77" s="5"/>
      <c r="O77" s="19"/>
    </row>
    <row r="78" spans="1:15" ht="15.75" thickBot="1" x14ac:dyDescent="0.3">
      <c r="A78" s="23"/>
      <c r="B78" s="2"/>
      <c r="C78" s="1"/>
      <c r="D78" s="16"/>
      <c r="E78" s="126"/>
      <c r="F78" s="126">
        <f>'[2]26 aralık'!F78</f>
        <v>509.5333333333333</v>
      </c>
      <c r="G78" s="126">
        <f>'[2]26 aralık'!G78</f>
        <v>510.5333333333333</v>
      </c>
      <c r="H78" s="126"/>
      <c r="I78" s="127"/>
      <c r="J78" s="127">
        <f>'[2]26 aralık'!J78</f>
        <v>500</v>
      </c>
      <c r="K78" s="127">
        <f>'[2]26 aralık'!K78</f>
        <v>497</v>
      </c>
      <c r="L78" s="127"/>
      <c r="M78" s="144"/>
      <c r="N78" s="5"/>
      <c r="O78" s="19"/>
    </row>
    <row r="79" spans="1:15" ht="15.75" thickBot="1" x14ac:dyDescent="0.3">
      <c r="A79" s="24"/>
      <c r="B79" s="21"/>
      <c r="C79" s="22"/>
      <c r="D79" s="17" t="str">
        <f>'[2]26 aralık'!D79</f>
        <v>Takım Toplamı</v>
      </c>
      <c r="E79" s="147"/>
      <c r="F79" s="162">
        <f>'[2]26 aralık'!F79</f>
        <v>1020.0666666666666</v>
      </c>
      <c r="G79" s="163"/>
      <c r="H79" s="148">
        <f>'[2]26 aralık'!H79</f>
        <v>3</v>
      </c>
      <c r="I79" s="149">
        <f>'[2]26 aralık'!I79</f>
        <v>0</v>
      </c>
      <c r="J79" s="164">
        <f>'[2]26 aralık'!J79</f>
        <v>997</v>
      </c>
      <c r="K79" s="165"/>
      <c r="L79" s="149"/>
      <c r="M79" s="150"/>
      <c r="N79" s="30"/>
      <c r="O79" s="31"/>
    </row>
  </sheetData>
  <mergeCells count="20">
    <mergeCell ref="F79:G79"/>
    <mergeCell ref="J79:K79"/>
    <mergeCell ref="F55:G55"/>
    <mergeCell ref="J55:K55"/>
    <mergeCell ref="F63:G63"/>
    <mergeCell ref="J63:K63"/>
    <mergeCell ref="F71:G71"/>
    <mergeCell ref="J71:K71"/>
    <mergeCell ref="F31:G31"/>
    <mergeCell ref="J31:K31"/>
    <mergeCell ref="F39:G39"/>
    <mergeCell ref="J39:K39"/>
    <mergeCell ref="F47:G47"/>
    <mergeCell ref="J47:K47"/>
    <mergeCell ref="F7:G7"/>
    <mergeCell ref="J7:K7"/>
    <mergeCell ref="F15:G15"/>
    <mergeCell ref="J15:K15"/>
    <mergeCell ref="F23:G23"/>
    <mergeCell ref="J23: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9441-C05B-4E72-8DE2-109FA228004C}">
  <dimension ref="A1:O79"/>
  <sheetViews>
    <sheetView tabSelected="1" workbookViewId="0">
      <selection activeCell="K81" sqref="K81"/>
    </sheetView>
  </sheetViews>
  <sheetFormatPr defaultRowHeight="15" x14ac:dyDescent="0.25"/>
  <cols>
    <col min="1" max="1" width="8" customWidth="1"/>
    <col min="2" max="2" width="7.140625" customWidth="1"/>
    <col min="3" max="3" width="19.7109375" customWidth="1"/>
    <col min="4" max="4" width="21" customWidth="1"/>
    <col min="5" max="5" width="7.28515625" customWidth="1"/>
    <col min="6" max="6" width="7.140625" customWidth="1"/>
    <col min="7" max="7" width="6.85546875" customWidth="1"/>
    <col min="8" max="8" width="7.7109375" customWidth="1"/>
    <col min="9" max="9" width="7.42578125" customWidth="1"/>
    <col min="10" max="10" width="7" customWidth="1"/>
    <col min="11" max="11" width="7.28515625" customWidth="1"/>
    <col min="12" max="12" width="7.7109375" customWidth="1"/>
    <col min="13" max="13" width="8.7109375" customWidth="1"/>
    <col min="14" max="14" width="21" customWidth="1"/>
    <col min="15" max="15" width="25" customWidth="1"/>
  </cols>
  <sheetData>
    <row r="1" spans="1:15" ht="19.5" thickBot="1" x14ac:dyDescent="0.35">
      <c r="A1" s="12" t="s">
        <v>13</v>
      </c>
      <c r="B1" s="13" t="s">
        <v>11</v>
      </c>
      <c r="C1" s="14" t="s">
        <v>0</v>
      </c>
      <c r="D1" s="15" t="s">
        <v>1</v>
      </c>
      <c r="E1" s="138" t="s">
        <v>50</v>
      </c>
      <c r="F1" s="139" t="s">
        <v>9</v>
      </c>
      <c r="G1" s="140" t="s">
        <v>10</v>
      </c>
      <c r="H1" s="141" t="s">
        <v>49</v>
      </c>
      <c r="I1" s="141" t="s">
        <v>49</v>
      </c>
      <c r="J1" s="140" t="s">
        <v>9</v>
      </c>
      <c r="K1" s="142" t="s">
        <v>10</v>
      </c>
      <c r="L1" s="138" t="s">
        <v>50</v>
      </c>
      <c r="M1" s="13" t="s">
        <v>11</v>
      </c>
      <c r="N1" s="14" t="s">
        <v>0</v>
      </c>
      <c r="O1" s="18" t="s">
        <v>1</v>
      </c>
    </row>
    <row r="2" spans="1:15" x14ac:dyDescent="0.25">
      <c r="A2" s="26" t="s">
        <v>31</v>
      </c>
      <c r="B2" s="9">
        <v>6</v>
      </c>
      <c r="C2" s="10" t="str">
        <f>'[2]5 aralık'!N18</f>
        <v>ÇOK PİS YENERİZ</v>
      </c>
      <c r="D2" s="11" t="str">
        <f>'[2]5 aralık'!O18</f>
        <v>İsmail Eser</v>
      </c>
      <c r="E2" s="121">
        <f>'[2]SKORLAMA '!AD21</f>
        <v>24.25</v>
      </c>
      <c r="F2" s="137">
        <v>133</v>
      </c>
      <c r="G2" s="137">
        <v>183</v>
      </c>
      <c r="H2" s="137"/>
      <c r="I2" s="144"/>
      <c r="J2" s="144">
        <v>167</v>
      </c>
      <c r="K2" s="144">
        <v>167</v>
      </c>
      <c r="L2" s="144">
        <f>'[2]SKORLAMA '!AD14</f>
        <v>12.2</v>
      </c>
      <c r="M2" s="4">
        <v>4</v>
      </c>
      <c r="N2" s="7" t="str">
        <f>'[2]5 aralık'!N10</f>
        <v>PİNLER HAVAYA</v>
      </c>
      <c r="O2" s="19" t="str">
        <f>'[2]5 aralık'!O10</f>
        <v>Metin Er</v>
      </c>
    </row>
    <row r="3" spans="1:15" x14ac:dyDescent="0.25">
      <c r="A3" s="20"/>
      <c r="B3" s="2"/>
      <c r="C3" s="1"/>
      <c r="D3" s="1" t="str">
        <f>'[2]5 aralık'!O19</f>
        <v>Barış Uz</v>
      </c>
      <c r="E3" s="121">
        <f>'[2]SKORLAMA '!AD22</f>
        <v>14.15</v>
      </c>
      <c r="F3" s="137">
        <v>200</v>
      </c>
      <c r="G3" s="137">
        <v>193</v>
      </c>
      <c r="H3" s="137"/>
      <c r="I3" s="144"/>
      <c r="J3" s="144"/>
      <c r="K3" s="144"/>
      <c r="L3" s="144"/>
      <c r="M3" s="4"/>
      <c r="N3" s="5"/>
      <c r="O3" s="19" t="str">
        <f>'[2]5 aralık'!O11</f>
        <v>Filiz Er</v>
      </c>
    </row>
    <row r="4" spans="1:15" x14ac:dyDescent="0.25">
      <c r="A4" s="20"/>
      <c r="B4" s="2"/>
      <c r="C4" s="1"/>
      <c r="D4" s="1" t="str">
        <f>'[2]5 aralık'!O20</f>
        <v>Fatma Sütçü</v>
      </c>
      <c r="E4" s="121">
        <f>'[2]SKORLAMA '!AD23</f>
        <v>41.25</v>
      </c>
      <c r="F4" s="137">
        <v>131</v>
      </c>
      <c r="G4" s="137">
        <v>131</v>
      </c>
      <c r="H4" s="137"/>
      <c r="I4" s="144"/>
      <c r="J4" s="144">
        <v>167</v>
      </c>
      <c r="K4" s="144">
        <v>201</v>
      </c>
      <c r="L4" s="144">
        <f>'[2]SKORLAMA '!AD16</f>
        <v>20.8</v>
      </c>
      <c r="M4" s="4"/>
      <c r="N4" s="5"/>
      <c r="O4" s="19" t="str">
        <f>'[2]5 aralık'!O12</f>
        <v>Emine</v>
      </c>
    </row>
    <row r="5" spans="1:15" x14ac:dyDescent="0.25">
      <c r="A5" s="20"/>
      <c r="B5" s="2"/>
      <c r="C5" s="1"/>
      <c r="D5" s="1"/>
      <c r="E5" s="137"/>
      <c r="F5" s="137"/>
      <c r="G5" s="137"/>
      <c r="H5" s="137"/>
      <c r="I5" s="144"/>
      <c r="J5" s="144">
        <v>171</v>
      </c>
      <c r="K5" s="144">
        <v>159</v>
      </c>
      <c r="L5" s="144">
        <f>'[2]SKORLAMA '!AD17</f>
        <v>17.120000000000005</v>
      </c>
      <c r="M5" s="4"/>
      <c r="N5" s="5"/>
      <c r="O5" s="19" t="str">
        <f>'[2]5 aralık'!O13</f>
        <v>Yakup</v>
      </c>
    </row>
    <row r="6" spans="1:15" ht="15.75" thickBot="1" x14ac:dyDescent="0.3">
      <c r="A6" s="23"/>
      <c r="B6" s="1"/>
      <c r="C6" s="1"/>
      <c r="D6" s="16"/>
      <c r="E6" s="126"/>
      <c r="F6" s="79">
        <f>+E2+F2+E3+F3+E4+F4+E5+F5</f>
        <v>543.65</v>
      </c>
      <c r="G6" s="79">
        <f>+E2+G2+E3+G3+E4+G4+E5+G5</f>
        <v>586.65</v>
      </c>
      <c r="H6" s="126"/>
      <c r="I6" s="127"/>
      <c r="J6" s="80">
        <f>+L2+J2+L3+J3+L4+J4+L5+J5</f>
        <v>555.12</v>
      </c>
      <c r="K6" s="80">
        <f>+L2+K2+L3+K3+L4+K4+L5+K5</f>
        <v>577.12</v>
      </c>
      <c r="L6" s="127"/>
      <c r="M6" s="5"/>
      <c r="N6" s="5"/>
      <c r="O6" s="19"/>
    </row>
    <row r="7" spans="1:15" ht="15.75" thickBot="1" x14ac:dyDescent="0.3">
      <c r="A7" s="24"/>
      <c r="B7" s="22"/>
      <c r="C7" s="25"/>
      <c r="D7" s="17" t="s">
        <v>12</v>
      </c>
      <c r="E7" s="147"/>
      <c r="F7" s="158">
        <f>+F6+G6</f>
        <v>1130.3</v>
      </c>
      <c r="G7" s="159"/>
      <c r="H7" s="148">
        <v>1</v>
      </c>
      <c r="I7" s="149">
        <v>2</v>
      </c>
      <c r="J7" s="160">
        <f>+J6+K6</f>
        <v>1132.24</v>
      </c>
      <c r="K7" s="161"/>
      <c r="L7" s="149"/>
      <c r="M7" s="29"/>
      <c r="N7" s="30"/>
      <c r="O7" s="31"/>
    </row>
    <row r="8" spans="1:15" ht="15.75" thickBot="1" x14ac:dyDescent="0.3">
      <c r="E8" s="71"/>
      <c r="F8" s="71"/>
      <c r="G8" s="71"/>
      <c r="H8" s="71"/>
      <c r="I8" s="71"/>
      <c r="J8" s="71"/>
      <c r="K8" s="71"/>
      <c r="L8" s="71"/>
    </row>
    <row r="9" spans="1:15" ht="19.5" thickBot="1" x14ac:dyDescent="0.35">
      <c r="A9" s="12" t="s">
        <v>13</v>
      </c>
      <c r="B9" s="13" t="s">
        <v>11</v>
      </c>
      <c r="C9" s="14" t="s">
        <v>0</v>
      </c>
      <c r="D9" s="15" t="s">
        <v>1</v>
      </c>
      <c r="E9" s="138" t="s">
        <v>50</v>
      </c>
      <c r="F9" s="139" t="s">
        <v>9</v>
      </c>
      <c r="G9" s="140" t="s">
        <v>10</v>
      </c>
      <c r="H9" s="141" t="s">
        <v>49</v>
      </c>
      <c r="I9" s="141" t="s">
        <v>49</v>
      </c>
      <c r="J9" s="140" t="s">
        <v>9</v>
      </c>
      <c r="K9" s="142" t="s">
        <v>10</v>
      </c>
      <c r="L9" s="138" t="s">
        <v>50</v>
      </c>
      <c r="M9" s="13" t="s">
        <v>11</v>
      </c>
      <c r="N9" s="14" t="s">
        <v>0</v>
      </c>
      <c r="O9" s="18" t="s">
        <v>1</v>
      </c>
    </row>
    <row r="10" spans="1:15" x14ac:dyDescent="0.25">
      <c r="A10" s="26" t="s">
        <v>32</v>
      </c>
      <c r="B10" s="2">
        <v>7</v>
      </c>
      <c r="C10" s="6" t="str">
        <f>'[2]5 aralık'!C26</f>
        <v>FALSOCULAR</v>
      </c>
      <c r="D10" s="11" t="str">
        <f>'[2]5 aralık'!D26</f>
        <v>Berke Başar</v>
      </c>
      <c r="E10" s="156">
        <f>'[2]SKORLAMA '!AD24</f>
        <v>41.1</v>
      </c>
      <c r="F10" s="137">
        <v>144</v>
      </c>
      <c r="G10" s="137">
        <v>155</v>
      </c>
      <c r="H10" s="137"/>
      <c r="I10" s="144"/>
      <c r="J10" s="144">
        <v>92</v>
      </c>
      <c r="K10" s="144">
        <v>143</v>
      </c>
      <c r="L10" s="145">
        <f>'[2]SKORLAMA '!AD32</f>
        <v>55.8</v>
      </c>
      <c r="M10" s="4">
        <v>9</v>
      </c>
      <c r="N10" s="7" t="str">
        <f>'[2]5 aralık'!C34</f>
        <v>GOONERS</v>
      </c>
      <c r="O10" s="19" t="str">
        <f>'[2]5 aralık'!D34</f>
        <v>Can Gürsoy</v>
      </c>
    </row>
    <row r="11" spans="1:15" x14ac:dyDescent="0.25">
      <c r="A11" s="20"/>
      <c r="B11" s="2"/>
      <c r="C11" s="1"/>
      <c r="D11" s="1" t="str">
        <f>'[2]5 aralık'!D27</f>
        <v>Sertuğ Arslan</v>
      </c>
      <c r="E11" s="137"/>
      <c r="F11" s="137"/>
      <c r="G11" s="137"/>
      <c r="H11" s="137"/>
      <c r="I11" s="144"/>
      <c r="J11" s="144">
        <v>165</v>
      </c>
      <c r="K11" s="144">
        <v>159</v>
      </c>
      <c r="L11" s="144">
        <f>'[2]SKORLAMA '!AD33</f>
        <v>51.7</v>
      </c>
      <c r="M11" s="4"/>
      <c r="N11" s="5"/>
      <c r="O11" s="19" t="str">
        <f>'[2]5 aralık'!D35</f>
        <v>Arslan ray Bendon</v>
      </c>
    </row>
    <row r="12" spans="1:15" x14ac:dyDescent="0.25">
      <c r="A12" s="20"/>
      <c r="B12" s="2"/>
      <c r="C12" s="1"/>
      <c r="D12" s="1" t="str">
        <f>'[2]5 aralık'!D28</f>
        <v>Haluk Emre Mete</v>
      </c>
      <c r="E12" s="137">
        <f>'[2]SKORLAMA '!AD26</f>
        <v>67.2</v>
      </c>
      <c r="F12" s="137">
        <v>72</v>
      </c>
      <c r="G12" s="137">
        <v>104</v>
      </c>
      <c r="H12" s="137"/>
      <c r="I12" s="144"/>
      <c r="J12" s="144">
        <v>171</v>
      </c>
      <c r="K12" s="144">
        <v>187</v>
      </c>
      <c r="L12" s="144">
        <f>'[2]SKORLAMA '!AD34</f>
        <v>12.5</v>
      </c>
      <c r="M12" s="4"/>
      <c r="N12" s="5"/>
      <c r="O12" s="19" t="str">
        <f>'[2]5 aralık'!D36</f>
        <v>Mustafa Onur</v>
      </c>
    </row>
    <row r="13" spans="1:15" x14ac:dyDescent="0.25">
      <c r="A13" s="20"/>
      <c r="B13" s="2"/>
      <c r="C13" s="1"/>
      <c r="D13" s="1" t="str">
        <f>'[2]5 aralık'!D29</f>
        <v>Mert Boran</v>
      </c>
      <c r="E13" s="137">
        <f>'[2]SKORLAMA '!AD27</f>
        <v>71.040000000000006</v>
      </c>
      <c r="F13" s="137">
        <v>68</v>
      </c>
      <c r="G13" s="137">
        <v>147</v>
      </c>
      <c r="H13" s="137"/>
      <c r="I13" s="144"/>
      <c r="J13" s="144"/>
      <c r="K13" s="144"/>
      <c r="L13" s="144"/>
      <c r="M13" s="4"/>
      <c r="N13" s="5"/>
      <c r="O13" s="19" t="str">
        <f>'[2]5 aralık'!D37</f>
        <v>Erdoğan Karakullukçu</v>
      </c>
    </row>
    <row r="14" spans="1:15" ht="15.75" thickBot="1" x14ac:dyDescent="0.3">
      <c r="A14" s="23"/>
      <c r="B14" s="2"/>
      <c r="C14" s="1"/>
      <c r="D14" s="16"/>
      <c r="E14" s="126"/>
      <c r="F14" s="79">
        <f>+E10+F10+E11+F11+E12+F12+E13+F13</f>
        <v>463.34000000000003</v>
      </c>
      <c r="G14" s="79">
        <f>+E10+G10+E11+G11+E12+G12+E13+G13</f>
        <v>585.34</v>
      </c>
      <c r="H14" s="126"/>
      <c r="I14" s="127"/>
      <c r="J14" s="80">
        <f>+L10+J10+L11+J11+L12+J12+L13+J13</f>
        <v>548</v>
      </c>
      <c r="K14" s="80">
        <f>+L10+K10+L11+K11+L12+K12+L13+K13</f>
        <v>609</v>
      </c>
      <c r="L14" s="127"/>
      <c r="M14" s="5"/>
      <c r="N14" s="5"/>
      <c r="O14" s="19"/>
    </row>
    <row r="15" spans="1:15" ht="15.75" thickBot="1" x14ac:dyDescent="0.3">
      <c r="A15" s="24"/>
      <c r="B15" s="21"/>
      <c r="C15" s="22"/>
      <c r="D15" s="17" t="s">
        <v>12</v>
      </c>
      <c r="E15" s="147"/>
      <c r="F15" s="158">
        <f>+F14+G14</f>
        <v>1048.68</v>
      </c>
      <c r="G15" s="159"/>
      <c r="H15" s="148">
        <v>0</v>
      </c>
      <c r="I15" s="149">
        <v>3</v>
      </c>
      <c r="J15" s="160">
        <f>+J14+K14</f>
        <v>1157</v>
      </c>
      <c r="K15" s="161"/>
      <c r="L15" s="149"/>
      <c r="M15" s="30"/>
      <c r="N15" s="30"/>
      <c r="O15" s="31"/>
    </row>
    <row r="16" spans="1:15" ht="15.75" thickBot="1" x14ac:dyDescent="0.3">
      <c r="E16" s="71"/>
      <c r="F16" s="71"/>
      <c r="G16" s="71"/>
      <c r="H16" s="71"/>
      <c r="I16" s="71"/>
      <c r="J16" s="71"/>
      <c r="K16" s="71"/>
      <c r="L16" s="71"/>
    </row>
    <row r="17" spans="1:15" ht="19.5" thickBot="1" x14ac:dyDescent="0.35">
      <c r="A17" s="12" t="s">
        <v>13</v>
      </c>
      <c r="B17" s="13" t="s">
        <v>11</v>
      </c>
      <c r="C17" s="14" t="s">
        <v>0</v>
      </c>
      <c r="D17" s="15" t="s">
        <v>1</v>
      </c>
      <c r="E17" s="138" t="s">
        <v>50</v>
      </c>
      <c r="F17" s="139" t="s">
        <v>9</v>
      </c>
      <c r="G17" s="140" t="s">
        <v>10</v>
      </c>
      <c r="H17" s="141" t="s">
        <v>49</v>
      </c>
      <c r="I17" s="141" t="s">
        <v>49</v>
      </c>
      <c r="J17" s="140" t="s">
        <v>9</v>
      </c>
      <c r="K17" s="142" t="s">
        <v>10</v>
      </c>
      <c r="L17" s="138" t="s">
        <v>50</v>
      </c>
      <c r="M17" s="13" t="s">
        <v>11</v>
      </c>
      <c r="N17" s="14" t="s">
        <v>0</v>
      </c>
      <c r="O17" s="18" t="s">
        <v>1</v>
      </c>
    </row>
    <row r="18" spans="1:15" x14ac:dyDescent="0.25">
      <c r="A18" s="26" t="s">
        <v>33</v>
      </c>
      <c r="B18" s="2">
        <v>1</v>
      </c>
      <c r="C18" s="10" t="str">
        <f>'[2]5 aralık'!C2</f>
        <v>AĞIR TOPLAR</v>
      </c>
      <c r="D18" s="11" t="str">
        <f>'[2]5 aralık'!D2</f>
        <v>Ömür</v>
      </c>
      <c r="E18" s="154">
        <f>'[2]SKORLAMA '!AD3</f>
        <v>44.3</v>
      </c>
      <c r="F18" s="137">
        <v>141</v>
      </c>
      <c r="G18" s="137">
        <v>149</v>
      </c>
      <c r="H18" s="137"/>
      <c r="I18" s="144"/>
      <c r="J18" s="144"/>
      <c r="K18" s="144"/>
      <c r="L18" s="153">
        <f>'[2]SKORLAMA '!$AA$18</f>
        <v>0</v>
      </c>
      <c r="M18" s="4">
        <v>5</v>
      </c>
      <c r="N18" s="7" t="str">
        <f>'[2]5 aralık'!C18</f>
        <v>İSDAŞLAR</v>
      </c>
      <c r="O18" s="19" t="str">
        <f>'[2]5 aralık'!D18</f>
        <v>Fisun ısdaş</v>
      </c>
    </row>
    <row r="19" spans="1:15" x14ac:dyDescent="0.25">
      <c r="A19" s="20"/>
      <c r="B19" s="2"/>
      <c r="C19" s="1"/>
      <c r="D19" s="1" t="str">
        <f>'[2]5 aralık'!D3</f>
        <v>nusret ispir</v>
      </c>
      <c r="E19" s="154">
        <f>'[2]SKORLAMA '!AD4</f>
        <v>23.7</v>
      </c>
      <c r="F19" s="137">
        <v>144</v>
      </c>
      <c r="G19" s="137">
        <v>162</v>
      </c>
      <c r="H19" s="137"/>
      <c r="I19" s="144"/>
      <c r="J19" s="144"/>
      <c r="K19" s="144"/>
      <c r="L19" s="153">
        <f>'[2]SKORLAMA '!$AA$19</f>
        <v>0</v>
      </c>
      <c r="M19" s="4"/>
      <c r="N19" s="5"/>
      <c r="O19" s="19" t="str">
        <f>'[2]5 aralık'!D19</f>
        <v>Tunay Isdaş</v>
      </c>
    </row>
    <row r="20" spans="1:15" x14ac:dyDescent="0.25">
      <c r="A20" s="20"/>
      <c r="B20" s="2"/>
      <c r="C20" s="1"/>
      <c r="D20" s="1" t="str">
        <f>'[2]5 aralık'!D4</f>
        <v>Ogün Paşaoğlu</v>
      </c>
      <c r="E20" s="154"/>
      <c r="F20" s="137"/>
      <c r="G20" s="137"/>
      <c r="H20" s="137"/>
      <c r="I20" s="144"/>
      <c r="J20" s="144"/>
      <c r="K20" s="144"/>
      <c r="L20" s="153">
        <f>'[2]SKORLAMA '!$AA$20</f>
        <v>0</v>
      </c>
      <c r="M20" s="4"/>
      <c r="N20" s="5"/>
      <c r="O20" s="19" t="str">
        <f>'[2]5 aralık'!D20</f>
        <v>Tugay Isdaş</v>
      </c>
    </row>
    <row r="21" spans="1:15" x14ac:dyDescent="0.25">
      <c r="A21" s="20"/>
      <c r="B21" s="2"/>
      <c r="C21" s="1"/>
      <c r="D21" s="1" t="str">
        <f>'[2]5 aralık'!D5</f>
        <v>Osman Aydın</v>
      </c>
      <c r="E21" s="154">
        <f>'[2]SKORLAMA '!AD6</f>
        <v>2</v>
      </c>
      <c r="F21" s="137">
        <v>163</v>
      </c>
      <c r="G21" s="137">
        <v>163</v>
      </c>
      <c r="H21" s="137"/>
      <c r="I21" s="144"/>
      <c r="J21" s="144"/>
      <c r="K21" s="144"/>
      <c r="L21" s="144"/>
      <c r="M21" s="4"/>
      <c r="N21" s="5"/>
      <c r="O21" s="19"/>
    </row>
    <row r="22" spans="1:15" ht="15.75" thickBot="1" x14ac:dyDescent="0.3">
      <c r="A22" s="23"/>
      <c r="B22" s="2"/>
      <c r="C22" s="1"/>
      <c r="D22" s="16"/>
      <c r="E22" s="126"/>
      <c r="F22" s="79">
        <f>+E18+F18+E19+F19+E20+F20+E21+F21</f>
        <v>518</v>
      </c>
      <c r="G22" s="79">
        <f>+E18+G18+E19+G19+E20+G20+E21+G21</f>
        <v>544</v>
      </c>
      <c r="H22" s="126"/>
      <c r="I22" s="127"/>
      <c r="J22" s="80">
        <f>+L18+J18+L19+J19+L20+J20+L21+J21</f>
        <v>0</v>
      </c>
      <c r="K22" s="80">
        <f>+L18+K18+L19+K19+L20+K20+L21+K21</f>
        <v>0</v>
      </c>
      <c r="L22" s="127"/>
      <c r="M22" s="5"/>
      <c r="N22" s="5"/>
      <c r="O22" s="19"/>
    </row>
    <row r="23" spans="1:15" ht="15.75" thickBot="1" x14ac:dyDescent="0.3">
      <c r="A23" s="24"/>
      <c r="B23" s="21"/>
      <c r="C23" s="22"/>
      <c r="D23" s="17" t="s">
        <v>12</v>
      </c>
      <c r="E23" s="147"/>
      <c r="F23" s="158">
        <f>+F22+G22</f>
        <v>1062</v>
      </c>
      <c r="G23" s="159"/>
      <c r="H23" s="148">
        <v>3</v>
      </c>
      <c r="I23" s="149">
        <v>0</v>
      </c>
      <c r="J23" s="160">
        <f>+J22+K22</f>
        <v>0</v>
      </c>
      <c r="K23" s="161"/>
      <c r="L23" s="149"/>
      <c r="M23" s="30"/>
      <c r="N23" s="30"/>
      <c r="O23" s="31"/>
    </row>
    <row r="24" spans="1:15" ht="15.75" thickBot="1" x14ac:dyDescent="0.3">
      <c r="E24" s="71"/>
      <c r="F24" s="71"/>
      <c r="G24" s="71"/>
      <c r="H24" s="71"/>
      <c r="I24" s="71"/>
      <c r="J24" s="71"/>
      <c r="K24" s="71"/>
      <c r="L24" s="71"/>
    </row>
    <row r="25" spans="1:15" ht="19.5" thickBot="1" x14ac:dyDescent="0.35">
      <c r="A25" s="12" t="s">
        <v>13</v>
      </c>
      <c r="B25" s="13" t="s">
        <v>11</v>
      </c>
      <c r="C25" s="14" t="s">
        <v>0</v>
      </c>
      <c r="D25" s="15" t="s">
        <v>1</v>
      </c>
      <c r="E25" s="138" t="s">
        <v>50</v>
      </c>
      <c r="F25" s="139" t="s">
        <v>9</v>
      </c>
      <c r="G25" s="140" t="s">
        <v>10</v>
      </c>
      <c r="H25" s="141" t="s">
        <v>49</v>
      </c>
      <c r="I25" s="141" t="s">
        <v>49</v>
      </c>
      <c r="J25" s="140" t="s">
        <v>9</v>
      </c>
      <c r="K25" s="142" t="s">
        <v>10</v>
      </c>
      <c r="L25" s="138" t="s">
        <v>50</v>
      </c>
      <c r="M25" s="13" t="s">
        <v>11</v>
      </c>
      <c r="N25" s="14" t="s">
        <v>0</v>
      </c>
      <c r="O25" s="18" t="s">
        <v>1</v>
      </c>
    </row>
    <row r="26" spans="1:15" x14ac:dyDescent="0.25">
      <c r="A26" s="26" t="s">
        <v>34</v>
      </c>
      <c r="B26" s="2">
        <v>10</v>
      </c>
      <c r="C26" s="10" t="str">
        <f>'[2]5 aralık'!N34</f>
        <v>CAKARTA</v>
      </c>
      <c r="D26" s="36" t="str">
        <f>'[2]5 aralık'!O34</f>
        <v>Rıchard</v>
      </c>
      <c r="E26" s="121">
        <f>'[2]SKORLAMA '!AD36</f>
        <v>35.4</v>
      </c>
      <c r="F26" s="137">
        <v>179</v>
      </c>
      <c r="G26" s="137">
        <v>151</v>
      </c>
      <c r="H26" s="137"/>
      <c r="I26" s="144"/>
      <c r="J26" s="144">
        <v>148</v>
      </c>
      <c r="K26" s="144">
        <v>212</v>
      </c>
      <c r="L26" s="153">
        <f>'[2]SKORLAMA '!AD11</f>
        <v>14.1</v>
      </c>
      <c r="M26" s="4">
        <v>3</v>
      </c>
      <c r="N26" s="7" t="str">
        <f>'[2]5 aralık'!C10</f>
        <v>BOWLİNG YILDIZLARI</v>
      </c>
      <c r="O26" s="19" t="str">
        <f>'[2]5 aralık'!D10</f>
        <v>Fatih Mehmet Temelli</v>
      </c>
    </row>
    <row r="27" spans="1:15" x14ac:dyDescent="0.25">
      <c r="A27" s="20"/>
      <c r="B27" s="2"/>
      <c r="C27" s="1"/>
      <c r="D27" s="37" t="str">
        <f>'[2]5 aralık'!O35</f>
        <v>Santo</v>
      </c>
      <c r="E27" s="121">
        <f>'[2]SKORLAMA '!AD37</f>
        <v>38.200000000000003</v>
      </c>
      <c r="F27" s="137">
        <v>133</v>
      </c>
      <c r="G27" s="137">
        <v>156</v>
      </c>
      <c r="H27" s="137"/>
      <c r="I27" s="144"/>
      <c r="J27" s="144">
        <v>180</v>
      </c>
      <c r="K27" s="144">
        <v>140</v>
      </c>
      <c r="L27" s="153">
        <f>'[2]SKORLAMA '!AD12</f>
        <v>31.15</v>
      </c>
      <c r="M27" s="4"/>
      <c r="N27" s="5"/>
      <c r="O27" s="19" t="str">
        <f>'[2]5 aralık'!D11</f>
        <v>Timur Özhan</v>
      </c>
    </row>
    <row r="28" spans="1:15" x14ac:dyDescent="0.25">
      <c r="A28" s="20"/>
      <c r="B28" s="2"/>
      <c r="C28" s="1"/>
      <c r="D28" s="37" t="str">
        <f>'[2]5 aralık'!O36</f>
        <v>Gumelar</v>
      </c>
      <c r="E28" s="121">
        <f>'[2]SKORLAMA '!AD38</f>
        <v>44.55</v>
      </c>
      <c r="F28" s="137">
        <v>124</v>
      </c>
      <c r="G28" s="137">
        <v>147</v>
      </c>
      <c r="H28" s="137"/>
      <c r="I28" s="144"/>
      <c r="J28" s="144">
        <v>195</v>
      </c>
      <c r="K28" s="144">
        <v>187</v>
      </c>
      <c r="L28" s="153">
        <f>'[2]SKORLAMA '!AD13</f>
        <v>10.95</v>
      </c>
      <c r="M28" s="4"/>
      <c r="N28" s="5"/>
      <c r="O28" s="19" t="str">
        <f>'[2]5 aralık'!D12</f>
        <v>Burak Kania</v>
      </c>
    </row>
    <row r="29" spans="1:15" x14ac:dyDescent="0.25">
      <c r="A29" s="20"/>
      <c r="B29" s="2"/>
      <c r="C29" s="1"/>
      <c r="D29" s="37"/>
      <c r="E29" s="121"/>
      <c r="F29" s="137"/>
      <c r="G29" s="137"/>
      <c r="H29" s="137"/>
      <c r="I29" s="144"/>
      <c r="J29" s="144"/>
      <c r="K29" s="144"/>
      <c r="L29" s="144"/>
      <c r="M29" s="4"/>
      <c r="N29" s="5"/>
      <c r="O29" s="19"/>
    </row>
    <row r="30" spans="1:15" ht="15.75" thickBot="1" x14ac:dyDescent="0.3">
      <c r="A30" s="23"/>
      <c r="B30" s="2"/>
      <c r="C30" s="1"/>
      <c r="D30" s="16"/>
      <c r="E30" s="126"/>
      <c r="F30" s="79">
        <f>+E26+F26+E27+F27+E28+F28+E29+F29</f>
        <v>554.15000000000009</v>
      </c>
      <c r="G30" s="79">
        <f>+E26+G26+E27+G27+E28+G28+E29+G29</f>
        <v>572.15000000000009</v>
      </c>
      <c r="H30" s="126"/>
      <c r="I30" s="127"/>
      <c r="J30" s="80">
        <f>+L26+J26+L27+J27+L28+J28+L29+J29</f>
        <v>579.20000000000005</v>
      </c>
      <c r="K30" s="80">
        <f>+L26+K26+L27+K27+L28+K28+L29+K29</f>
        <v>595.20000000000005</v>
      </c>
      <c r="L30" s="127"/>
      <c r="M30" s="5"/>
      <c r="N30" s="5"/>
      <c r="O30" s="19"/>
    </row>
    <row r="31" spans="1:15" ht="15.75" thickBot="1" x14ac:dyDescent="0.3">
      <c r="A31" s="24"/>
      <c r="B31" s="21"/>
      <c r="C31" s="22"/>
      <c r="D31" s="17" t="s">
        <v>12</v>
      </c>
      <c r="E31" s="147"/>
      <c r="F31" s="158">
        <f>+F30+G30</f>
        <v>1126.3000000000002</v>
      </c>
      <c r="G31" s="159"/>
      <c r="H31" s="148">
        <v>0</v>
      </c>
      <c r="I31" s="149">
        <v>3</v>
      </c>
      <c r="J31" s="160">
        <f>+J30+K30</f>
        <v>1174.4000000000001</v>
      </c>
      <c r="K31" s="161"/>
      <c r="L31" s="149"/>
      <c r="M31" s="30"/>
      <c r="N31" s="30"/>
      <c r="O31" s="31"/>
    </row>
    <row r="32" spans="1:15" ht="15.75" thickBot="1" x14ac:dyDescent="0.3">
      <c r="E32" s="71"/>
      <c r="F32" s="71"/>
      <c r="G32" s="71"/>
      <c r="H32" s="71"/>
      <c r="I32" s="71"/>
      <c r="J32" s="71"/>
      <c r="K32" s="71"/>
      <c r="L32" s="71"/>
    </row>
    <row r="33" spans="1:15" ht="19.5" thickBot="1" x14ac:dyDescent="0.35">
      <c r="A33" s="12" t="s">
        <v>13</v>
      </c>
      <c r="B33" s="13" t="s">
        <v>11</v>
      </c>
      <c r="C33" s="14" t="s">
        <v>0</v>
      </c>
      <c r="D33" s="15" t="s">
        <v>1</v>
      </c>
      <c r="E33" s="138" t="s">
        <v>50</v>
      </c>
      <c r="F33" s="139" t="s">
        <v>9</v>
      </c>
      <c r="G33" s="140" t="s">
        <v>10</v>
      </c>
      <c r="H33" s="141" t="s">
        <v>49</v>
      </c>
      <c r="I33" s="141" t="s">
        <v>49</v>
      </c>
      <c r="J33" s="140" t="s">
        <v>9</v>
      </c>
      <c r="K33" s="142" t="s">
        <v>10</v>
      </c>
      <c r="L33" s="138" t="s">
        <v>50</v>
      </c>
      <c r="M33" s="13" t="s">
        <v>11</v>
      </c>
      <c r="N33" s="14" t="s">
        <v>0</v>
      </c>
      <c r="O33" s="18" t="s">
        <v>1</v>
      </c>
    </row>
    <row r="34" spans="1:15" x14ac:dyDescent="0.25">
      <c r="A34" s="26" t="s">
        <v>35</v>
      </c>
      <c r="B34" s="2">
        <v>2</v>
      </c>
      <c r="C34" s="6" t="str">
        <f>'[2]5 aralık'!N2</f>
        <v>O SPAREİ ALAYDIK EYİYDİ</v>
      </c>
      <c r="D34" s="36" t="str">
        <f>'[2]5 aralık'!O2</f>
        <v>Gediz Ege</v>
      </c>
      <c r="E34" s="166">
        <f>'[2]SKORLAMA '!AD7</f>
        <v>0</v>
      </c>
      <c r="F34" s="137">
        <v>258</v>
      </c>
      <c r="G34" s="137">
        <v>259</v>
      </c>
      <c r="H34" s="137"/>
      <c r="I34" s="144"/>
      <c r="J34" s="144">
        <v>112</v>
      </c>
      <c r="K34" s="144">
        <v>112</v>
      </c>
      <c r="L34" s="144">
        <f>'[2]SKORLAMA '!AD28</f>
        <v>65.599999999999994</v>
      </c>
      <c r="M34" s="4">
        <v>8</v>
      </c>
      <c r="N34" s="7" t="str">
        <f>'[2]5 aralık'!N26</f>
        <v>MAYE</v>
      </c>
      <c r="O34" s="19" t="str">
        <f>'[2]5 aralık'!O26</f>
        <v>Yafes benli</v>
      </c>
    </row>
    <row r="35" spans="1:15" x14ac:dyDescent="0.25">
      <c r="A35" s="20"/>
      <c r="B35" s="2"/>
      <c r="C35" s="1"/>
      <c r="D35" s="37" t="str">
        <f>'[2]5 aralık'!O3</f>
        <v>Öykü Danışık</v>
      </c>
      <c r="E35" s="121">
        <f>'[2]SKORLAMA '!AD8</f>
        <v>25.266666666666673</v>
      </c>
      <c r="F35" s="137">
        <v>158</v>
      </c>
      <c r="G35" s="137">
        <v>160</v>
      </c>
      <c r="H35" s="137"/>
      <c r="I35" s="144"/>
      <c r="J35" s="144">
        <v>107</v>
      </c>
      <c r="K35" s="144">
        <v>102</v>
      </c>
      <c r="L35" s="144">
        <f>'[2]SKORLAMA '!AD29</f>
        <v>69.400000000000006</v>
      </c>
      <c r="M35" s="4"/>
      <c r="N35" s="5"/>
      <c r="O35" s="19" t="str">
        <f>'[2]5 aralık'!O27</f>
        <v>Mehmet Emin Doğan</v>
      </c>
    </row>
    <row r="36" spans="1:15" x14ac:dyDescent="0.25">
      <c r="A36" s="20"/>
      <c r="B36" s="2"/>
      <c r="C36" s="1"/>
      <c r="D36" s="37" t="str">
        <f>'[2]5 aralık'!O4</f>
        <v>Duygu Gürkan</v>
      </c>
      <c r="E36" s="121">
        <f>'[2]SKORLAMA '!AD9</f>
        <v>18.399999999999999</v>
      </c>
      <c r="F36" s="137">
        <v>149</v>
      </c>
      <c r="G36" s="137">
        <v>181</v>
      </c>
      <c r="H36" s="137"/>
      <c r="I36" s="144"/>
      <c r="J36" s="144">
        <v>101</v>
      </c>
      <c r="K36" s="144">
        <v>84</v>
      </c>
      <c r="L36" s="144">
        <f>'[2]SKORLAMA '!AD30</f>
        <v>69.650000000000006</v>
      </c>
      <c r="M36" s="4"/>
      <c r="N36" s="5"/>
      <c r="O36" s="19" t="str">
        <f>'[2]5 aralık'!O28</f>
        <v>Anıl Doğan</v>
      </c>
    </row>
    <row r="37" spans="1:15" x14ac:dyDescent="0.25">
      <c r="A37" s="20"/>
      <c r="B37" s="2"/>
      <c r="C37" s="1"/>
      <c r="D37" s="1" t="str">
        <f>'[2]5 aralık'!O5</f>
        <v>Hakan Danışık</v>
      </c>
      <c r="E37" s="121"/>
      <c r="F37" s="137"/>
      <c r="G37" s="137"/>
      <c r="H37" s="137"/>
      <c r="I37" s="144"/>
      <c r="J37" s="144"/>
      <c r="K37" s="144"/>
      <c r="L37" s="144"/>
      <c r="M37" s="4"/>
      <c r="N37" s="5"/>
      <c r="O37" s="19" t="str">
        <f>'[2]5 aralık'!O29</f>
        <v>Enes Kaplan</v>
      </c>
    </row>
    <row r="38" spans="1:15" ht="15.75" thickBot="1" x14ac:dyDescent="0.3">
      <c r="A38" s="23"/>
      <c r="B38" s="2"/>
      <c r="C38" s="1"/>
      <c r="D38" s="16"/>
      <c r="E38" s="126"/>
      <c r="F38" s="79">
        <f>+E34+F34+E35+F35+E36+F36+E37+F37</f>
        <v>608.66666666666663</v>
      </c>
      <c r="G38" s="79">
        <f>+E34+G34+E35+G35+E36+G36+E37+G37</f>
        <v>643.66666666666663</v>
      </c>
      <c r="H38" s="126"/>
      <c r="I38" s="127"/>
      <c r="J38" s="80">
        <f>+L34+J34+L35+J35+L36+J36+L37+J37</f>
        <v>524.65</v>
      </c>
      <c r="K38" s="80">
        <f>+L34+K34+L35+K35+L36+K36+L37+K37</f>
        <v>502.65</v>
      </c>
      <c r="L38" s="127"/>
      <c r="M38" s="5"/>
      <c r="N38" s="5"/>
      <c r="O38" s="19"/>
    </row>
    <row r="39" spans="1:15" ht="15.75" thickBot="1" x14ac:dyDescent="0.3">
      <c r="A39" s="24"/>
      <c r="B39" s="21"/>
      <c r="C39" s="22"/>
      <c r="D39" s="17" t="s">
        <v>12</v>
      </c>
      <c r="E39" s="147"/>
      <c r="F39" s="158">
        <f>+F38+G38</f>
        <v>1252.3333333333333</v>
      </c>
      <c r="G39" s="159"/>
      <c r="H39" s="148">
        <v>3</v>
      </c>
      <c r="I39" s="149">
        <v>0</v>
      </c>
      <c r="J39" s="160">
        <f>+J38+K38</f>
        <v>1027.3</v>
      </c>
      <c r="K39" s="161"/>
      <c r="L39" s="149"/>
      <c r="M39" s="30"/>
      <c r="N39" s="30"/>
      <c r="O39" s="31"/>
    </row>
    <row r="40" spans="1:15" ht="15.75" thickBot="1" x14ac:dyDescent="0.3">
      <c r="A40" s="27"/>
      <c r="B40" s="27"/>
      <c r="C40" s="27"/>
      <c r="D40" s="27"/>
      <c r="E40" s="155"/>
      <c r="F40" s="155"/>
      <c r="G40" s="155"/>
      <c r="H40" s="155"/>
      <c r="I40" s="155"/>
      <c r="J40" s="155"/>
      <c r="K40" s="155"/>
      <c r="L40" s="155"/>
      <c r="M40" s="27"/>
      <c r="N40" s="27"/>
      <c r="O40" s="27"/>
    </row>
    <row r="41" spans="1:15" ht="19.5" thickBot="1" x14ac:dyDescent="0.35">
      <c r="A41" s="12" t="s">
        <v>13</v>
      </c>
      <c r="B41" s="13" t="s">
        <v>11</v>
      </c>
      <c r="C41" s="14" t="s">
        <v>0</v>
      </c>
      <c r="D41" s="15" t="s">
        <v>1</v>
      </c>
      <c r="E41" s="138" t="s">
        <v>50</v>
      </c>
      <c r="F41" s="139" t="s">
        <v>9</v>
      </c>
      <c r="G41" s="140" t="s">
        <v>10</v>
      </c>
      <c r="H41" s="141" t="s">
        <v>49</v>
      </c>
      <c r="I41" s="141" t="s">
        <v>49</v>
      </c>
      <c r="J41" s="140" t="s">
        <v>9</v>
      </c>
      <c r="K41" s="142" t="s">
        <v>10</v>
      </c>
      <c r="L41" s="138" t="s">
        <v>50</v>
      </c>
      <c r="M41" s="13" t="s">
        <v>11</v>
      </c>
      <c r="N41" s="14" t="s">
        <v>0</v>
      </c>
      <c r="O41" s="18" t="s">
        <v>1</v>
      </c>
    </row>
    <row r="42" spans="1:15" x14ac:dyDescent="0.25">
      <c r="A42" s="26" t="s">
        <v>31</v>
      </c>
      <c r="B42" s="9">
        <v>3</v>
      </c>
      <c r="C42" s="10" t="str">
        <f>'[2]5 aralık'!C10</f>
        <v>BOWLİNG YILDIZLARI</v>
      </c>
      <c r="D42" s="11" t="str">
        <f>'[2]5 aralık'!D10</f>
        <v>Fatih Mehmet Temelli</v>
      </c>
      <c r="E42" s="154">
        <f>'[2]SKORLAMA '!AD11</f>
        <v>14.1</v>
      </c>
      <c r="F42" s="137">
        <v>181</v>
      </c>
      <c r="G42" s="137">
        <v>192</v>
      </c>
      <c r="H42" s="137"/>
      <c r="I42" s="144"/>
      <c r="J42" s="144">
        <v>176</v>
      </c>
      <c r="K42" s="144">
        <v>113</v>
      </c>
      <c r="L42" s="145">
        <f>'[2]SKORLAMA '!AD32</f>
        <v>55.8</v>
      </c>
      <c r="M42" s="4">
        <v>9</v>
      </c>
      <c r="N42" s="7" t="str">
        <f>'[2]5 aralık'!C34</f>
        <v>GOONERS</v>
      </c>
      <c r="O42" s="19" t="str">
        <f>'[2]5 aralık'!D34</f>
        <v>Can Gürsoy</v>
      </c>
    </row>
    <row r="43" spans="1:15" x14ac:dyDescent="0.25">
      <c r="A43" s="20"/>
      <c r="B43" s="2"/>
      <c r="C43" s="1"/>
      <c r="D43" s="1" t="str">
        <f>'[2]5 aralık'!D11</f>
        <v>Timur Özhan</v>
      </c>
      <c r="E43" s="154">
        <f>'[2]SKORLAMA '!AD12</f>
        <v>31.15</v>
      </c>
      <c r="F43" s="137">
        <v>126</v>
      </c>
      <c r="G43" s="137">
        <v>161</v>
      </c>
      <c r="H43" s="137"/>
      <c r="I43" s="144"/>
      <c r="J43" s="144">
        <v>101</v>
      </c>
      <c r="K43" s="144">
        <v>164</v>
      </c>
      <c r="L43" s="144">
        <f>'[2]SKORLAMA '!AD33</f>
        <v>51.7</v>
      </c>
      <c r="M43" s="4"/>
      <c r="N43" s="5"/>
      <c r="O43" s="19" t="str">
        <f>'[2]5 aralık'!D35</f>
        <v>Arslan ray Bendon</v>
      </c>
    </row>
    <row r="44" spans="1:15" x14ac:dyDescent="0.25">
      <c r="A44" s="20"/>
      <c r="B44" s="2"/>
      <c r="C44" s="1"/>
      <c r="D44" s="1" t="str">
        <f>'[2]5 aralık'!D12</f>
        <v>Burak Kania</v>
      </c>
      <c r="E44" s="154">
        <f>'[2]SKORLAMA '!AD13</f>
        <v>10.95</v>
      </c>
      <c r="F44" s="137">
        <v>210</v>
      </c>
      <c r="G44" s="137">
        <v>139</v>
      </c>
      <c r="H44" s="137"/>
      <c r="I44" s="144"/>
      <c r="J44" s="144">
        <v>153</v>
      </c>
      <c r="K44" s="144">
        <v>183</v>
      </c>
      <c r="L44" s="144">
        <f>'[2]SKORLAMA '!AD34</f>
        <v>12.5</v>
      </c>
      <c r="M44" s="4"/>
      <c r="N44" s="5"/>
      <c r="O44" s="19" t="str">
        <f>'[2]5 aralık'!D36</f>
        <v>Mustafa Onur</v>
      </c>
    </row>
    <row r="45" spans="1:15" x14ac:dyDescent="0.25">
      <c r="A45" s="20"/>
      <c r="B45" s="2"/>
      <c r="C45" s="1"/>
      <c r="D45" s="1"/>
      <c r="E45" s="137"/>
      <c r="F45" s="137"/>
      <c r="G45" s="137"/>
      <c r="H45" s="137"/>
      <c r="I45" s="144"/>
      <c r="J45" s="144"/>
      <c r="K45" s="144"/>
      <c r="L45" s="144"/>
      <c r="M45" s="4"/>
      <c r="N45" s="5"/>
      <c r="O45" s="19" t="str">
        <f>'[2]5 aralık'!D37</f>
        <v>Erdoğan Karakullukçu</v>
      </c>
    </row>
    <row r="46" spans="1:15" ht="15.75" thickBot="1" x14ac:dyDescent="0.3">
      <c r="A46" s="23"/>
      <c r="B46" s="1"/>
      <c r="C46" s="1"/>
      <c r="D46" s="16"/>
      <c r="E46" s="126"/>
      <c r="F46" s="79">
        <f>+E42+F42+E43+F43+E44+F44+E45+F45</f>
        <v>573.20000000000005</v>
      </c>
      <c r="G46" s="79">
        <f>+E42+G42+E43+G43+E44+G44+E45+G45</f>
        <v>548.20000000000005</v>
      </c>
      <c r="H46" s="126"/>
      <c r="I46" s="127"/>
      <c r="J46" s="80">
        <f>+L42+J42+L43+J43+L44+J44+L45+J45</f>
        <v>550</v>
      </c>
      <c r="K46" s="80">
        <f>+L42+K42+L43+K43+L44+K44+L45+K45</f>
        <v>580</v>
      </c>
      <c r="L46" s="127"/>
      <c r="M46" s="5"/>
      <c r="N46" s="5"/>
      <c r="O46" s="19"/>
    </row>
    <row r="47" spans="1:15" ht="15.75" thickBot="1" x14ac:dyDescent="0.3">
      <c r="A47" s="24"/>
      <c r="B47" s="22"/>
      <c r="C47" s="25"/>
      <c r="D47" s="17" t="s">
        <v>12</v>
      </c>
      <c r="E47" s="147"/>
      <c r="F47" s="158">
        <f>+F46+G46</f>
        <v>1121.4000000000001</v>
      </c>
      <c r="G47" s="159"/>
      <c r="H47" s="148">
        <v>1</v>
      </c>
      <c r="I47" s="149">
        <v>2</v>
      </c>
      <c r="J47" s="160">
        <f>+J46+K46</f>
        <v>1130</v>
      </c>
      <c r="K47" s="161"/>
      <c r="L47" s="149"/>
      <c r="M47" s="29"/>
      <c r="N47" s="30"/>
      <c r="O47" s="31"/>
    </row>
    <row r="48" spans="1:15" ht="15.75" thickBot="1" x14ac:dyDescent="0.3">
      <c r="E48" s="71"/>
      <c r="F48" s="71"/>
      <c r="G48" s="71"/>
      <c r="H48" s="71"/>
      <c r="I48" s="71"/>
      <c r="J48" s="71"/>
      <c r="K48" s="71"/>
      <c r="L48" s="71"/>
    </row>
    <row r="49" spans="1:15" ht="19.5" thickBot="1" x14ac:dyDescent="0.35">
      <c r="A49" s="12" t="s">
        <v>13</v>
      </c>
      <c r="B49" s="13" t="s">
        <v>11</v>
      </c>
      <c r="C49" s="14" t="s">
        <v>0</v>
      </c>
      <c r="D49" s="15" t="s">
        <v>1</v>
      </c>
      <c r="E49" s="138" t="s">
        <v>50</v>
      </c>
      <c r="F49" s="139" t="s">
        <v>9</v>
      </c>
      <c r="G49" s="140" t="s">
        <v>10</v>
      </c>
      <c r="H49" s="141" t="s">
        <v>49</v>
      </c>
      <c r="I49" s="141" t="s">
        <v>49</v>
      </c>
      <c r="J49" s="140" t="s">
        <v>9</v>
      </c>
      <c r="K49" s="142" t="s">
        <v>10</v>
      </c>
      <c r="L49" s="138" t="s">
        <v>50</v>
      </c>
      <c r="M49" s="13" t="s">
        <v>11</v>
      </c>
      <c r="N49" s="14" t="s">
        <v>0</v>
      </c>
      <c r="O49" s="18" t="s">
        <v>1</v>
      </c>
    </row>
    <row r="50" spans="1:15" x14ac:dyDescent="0.25">
      <c r="A50" s="26" t="s">
        <v>32</v>
      </c>
      <c r="B50" s="2">
        <v>8</v>
      </c>
      <c r="C50" s="6" t="str">
        <f>'[2]5 aralık'!N26</f>
        <v>MAYE</v>
      </c>
      <c r="D50" s="11" t="str">
        <f>'[2]5 aralık'!O26</f>
        <v>Yafes benli</v>
      </c>
      <c r="E50" s="121">
        <f>'[2]SKORLAMA '!AD28</f>
        <v>65.599999999999994</v>
      </c>
      <c r="F50" s="137">
        <v>114</v>
      </c>
      <c r="G50" s="137">
        <v>78</v>
      </c>
      <c r="H50" s="137"/>
      <c r="I50" s="144"/>
      <c r="J50" s="144">
        <v>155</v>
      </c>
      <c r="K50" s="144">
        <v>105</v>
      </c>
      <c r="L50" s="153">
        <f>'[2]SKORLAMA '!AD3</f>
        <v>44.3</v>
      </c>
      <c r="M50" s="4">
        <v>1</v>
      </c>
      <c r="N50" s="7" t="str">
        <f>'[2]5 aralık'!C2</f>
        <v>AĞIR TOPLAR</v>
      </c>
      <c r="O50" s="19" t="str">
        <f>'[2]5 aralık'!D2</f>
        <v>Ömür</v>
      </c>
    </row>
    <row r="51" spans="1:15" x14ac:dyDescent="0.25">
      <c r="A51" s="20"/>
      <c r="B51" s="2"/>
      <c r="C51" s="1"/>
      <c r="D51" s="1" t="str">
        <f>'[2]5 aralık'!O27</f>
        <v>Mehmet Emin Doğan</v>
      </c>
      <c r="E51" s="121">
        <f>'[2]SKORLAMA '!AD29</f>
        <v>69.400000000000006</v>
      </c>
      <c r="F51" s="137">
        <v>120</v>
      </c>
      <c r="G51" s="137">
        <v>112</v>
      </c>
      <c r="H51" s="137"/>
      <c r="I51" s="144"/>
      <c r="J51" s="144">
        <v>187</v>
      </c>
      <c r="K51" s="144">
        <v>186</v>
      </c>
      <c r="L51" s="153">
        <f>'[2]SKORLAMA '!AD4</f>
        <v>23.7</v>
      </c>
      <c r="M51" s="4"/>
      <c r="N51" s="5"/>
      <c r="O51" s="19" t="str">
        <f>'[2]5 aralık'!D3</f>
        <v>nusret ispir</v>
      </c>
    </row>
    <row r="52" spans="1:15" x14ac:dyDescent="0.25">
      <c r="A52" s="20"/>
      <c r="B52" s="2"/>
      <c r="C52" s="1"/>
      <c r="D52" s="1" t="str">
        <f>'[2]5 aralık'!O28</f>
        <v>Anıl Doğan</v>
      </c>
      <c r="E52" s="121">
        <f>'[2]SKORLAMA '!AD30</f>
        <v>69.650000000000006</v>
      </c>
      <c r="F52" s="137">
        <v>104</v>
      </c>
      <c r="G52" s="137">
        <v>97</v>
      </c>
      <c r="H52" s="137"/>
      <c r="I52" s="144"/>
      <c r="J52" s="144"/>
      <c r="K52" s="144"/>
      <c r="L52" s="153"/>
      <c r="M52" s="4"/>
      <c r="N52" s="5"/>
      <c r="O52" s="19" t="str">
        <f>'[2]5 aralık'!D4</f>
        <v>Ogün Paşaoğlu</v>
      </c>
    </row>
    <row r="53" spans="1:15" x14ac:dyDescent="0.25">
      <c r="A53" s="20"/>
      <c r="B53" s="2"/>
      <c r="C53" s="1"/>
      <c r="D53" s="1" t="str">
        <f>'[2]5 aralık'!O29</f>
        <v>Enes Kaplan</v>
      </c>
      <c r="E53" s="121"/>
      <c r="F53" s="137"/>
      <c r="G53" s="137"/>
      <c r="H53" s="137"/>
      <c r="I53" s="144"/>
      <c r="J53" s="144">
        <v>232</v>
      </c>
      <c r="K53" s="144">
        <v>192</v>
      </c>
      <c r="L53" s="153">
        <f>'[2]SKORLAMA '!AD6</f>
        <v>2</v>
      </c>
      <c r="M53" s="4"/>
      <c r="N53" s="5"/>
      <c r="O53" s="19" t="str">
        <f>'[2]5 aralık'!D5</f>
        <v>Osman Aydın</v>
      </c>
    </row>
    <row r="54" spans="1:15" ht="15.75" thickBot="1" x14ac:dyDescent="0.3">
      <c r="A54" s="23"/>
      <c r="B54" s="2"/>
      <c r="C54" s="1"/>
      <c r="D54" s="16"/>
      <c r="E54" s="126"/>
      <c r="F54" s="79">
        <f>+E50+F50+E51+F51+E52+F52+E53+F53</f>
        <v>542.65</v>
      </c>
      <c r="G54" s="79">
        <f>+E50+G50+E51+G51+E52+G52+E53+G53</f>
        <v>491.65</v>
      </c>
      <c r="H54" s="126"/>
      <c r="I54" s="127"/>
      <c r="J54" s="80">
        <f>+L50+J50+L51+J51+L52+J52+L53+J53</f>
        <v>644</v>
      </c>
      <c r="K54" s="80">
        <f>+L50+K50+L51+K51+L52+K52+L53+K53</f>
        <v>553</v>
      </c>
      <c r="L54" s="127"/>
      <c r="M54" s="5"/>
      <c r="N54" s="5"/>
      <c r="O54" s="19"/>
    </row>
    <row r="55" spans="1:15" ht="15.75" thickBot="1" x14ac:dyDescent="0.3">
      <c r="A55" s="24"/>
      <c r="B55" s="21"/>
      <c r="C55" s="22"/>
      <c r="D55" s="17" t="s">
        <v>12</v>
      </c>
      <c r="E55" s="147"/>
      <c r="F55" s="158">
        <f>+F54+G54</f>
        <v>1034.3</v>
      </c>
      <c r="G55" s="159"/>
      <c r="H55" s="148">
        <v>0</v>
      </c>
      <c r="I55" s="149">
        <v>3</v>
      </c>
      <c r="J55" s="160">
        <f>+J54+K54</f>
        <v>1197</v>
      </c>
      <c r="K55" s="161"/>
      <c r="L55" s="149"/>
      <c r="M55" s="30"/>
      <c r="N55" s="30"/>
      <c r="O55" s="31"/>
    </row>
    <row r="56" spans="1:15" ht="15.75" thickBot="1" x14ac:dyDescent="0.3">
      <c r="E56" s="71"/>
      <c r="F56" s="71"/>
      <c r="G56" s="71"/>
      <c r="H56" s="71"/>
      <c r="I56" s="71"/>
      <c r="J56" s="71"/>
      <c r="K56" s="71"/>
      <c r="L56" s="71"/>
    </row>
    <row r="57" spans="1:15" ht="19.5" thickBot="1" x14ac:dyDescent="0.35">
      <c r="A57" s="12" t="s">
        <v>13</v>
      </c>
      <c r="B57" s="13" t="s">
        <v>11</v>
      </c>
      <c r="C57" s="14" t="s">
        <v>0</v>
      </c>
      <c r="D57" s="15" t="s">
        <v>1</v>
      </c>
      <c r="E57" s="138" t="s">
        <v>50</v>
      </c>
      <c r="F57" s="139" t="s">
        <v>9</v>
      </c>
      <c r="G57" s="140" t="s">
        <v>10</v>
      </c>
      <c r="H57" s="141" t="s">
        <v>49</v>
      </c>
      <c r="I57" s="141" t="s">
        <v>49</v>
      </c>
      <c r="J57" s="140" t="s">
        <v>9</v>
      </c>
      <c r="K57" s="142" t="s">
        <v>10</v>
      </c>
      <c r="L57" s="138" t="s">
        <v>50</v>
      </c>
      <c r="M57" s="13" t="s">
        <v>11</v>
      </c>
      <c r="N57" s="14" t="s">
        <v>0</v>
      </c>
      <c r="O57" s="18" t="s">
        <v>1</v>
      </c>
    </row>
    <row r="58" spans="1:15" x14ac:dyDescent="0.25">
      <c r="A58" s="26" t="s">
        <v>33</v>
      </c>
      <c r="B58" s="2">
        <v>6</v>
      </c>
      <c r="C58" s="33" t="str">
        <f>'[2]5 aralık'!N18</f>
        <v>ÇOK PİS YENERİZ</v>
      </c>
      <c r="D58" s="36" t="str">
        <f>'[2]5 aralık'!O18</f>
        <v>İsmail Eser</v>
      </c>
      <c r="E58" s="121">
        <f>'[2]SKORLAMA '!AD21</f>
        <v>24.25</v>
      </c>
      <c r="F58" s="137">
        <v>165</v>
      </c>
      <c r="G58" s="137">
        <v>187</v>
      </c>
      <c r="H58" s="137"/>
      <c r="I58" s="144"/>
      <c r="J58" s="144">
        <v>131</v>
      </c>
      <c r="K58" s="144">
        <v>152</v>
      </c>
      <c r="L58" s="144">
        <f>'[2]SKORLAMA '!AD36</f>
        <v>35.4</v>
      </c>
      <c r="M58" s="4">
        <v>10</v>
      </c>
      <c r="N58" s="7" t="str">
        <f>'[2]5 aralık'!N34</f>
        <v>CAKARTA</v>
      </c>
      <c r="O58" s="19" t="str">
        <f>'[2]5 aralık'!O34</f>
        <v>Rıchard</v>
      </c>
    </row>
    <row r="59" spans="1:15" x14ac:dyDescent="0.25">
      <c r="A59" s="20"/>
      <c r="B59" s="2"/>
      <c r="C59" s="34"/>
      <c r="D59" s="37" t="str">
        <f>'[2]5 aralık'!O19</f>
        <v>Barış Uz</v>
      </c>
      <c r="E59" s="121">
        <f>'[2]SKORLAMA '!AD22</f>
        <v>14.15</v>
      </c>
      <c r="F59" s="137">
        <v>185</v>
      </c>
      <c r="G59" s="137">
        <v>176</v>
      </c>
      <c r="H59" s="137"/>
      <c r="I59" s="144"/>
      <c r="J59" s="144">
        <v>124</v>
      </c>
      <c r="K59" s="144">
        <v>133</v>
      </c>
      <c r="L59" s="144">
        <f>'[2]SKORLAMA '!AD37</f>
        <v>38.200000000000003</v>
      </c>
      <c r="M59" s="4"/>
      <c r="N59" s="5"/>
      <c r="O59" s="19" t="str">
        <f>'[2]5 aralık'!O35</f>
        <v>Santo</v>
      </c>
    </row>
    <row r="60" spans="1:15" x14ac:dyDescent="0.25">
      <c r="A60" s="20"/>
      <c r="B60" s="2"/>
      <c r="C60" s="34"/>
      <c r="D60" s="37" t="str">
        <f>'[2]5 aralık'!O20</f>
        <v>Fatma Sütçü</v>
      </c>
      <c r="E60" s="121">
        <f>'[2]SKORLAMA '!AD23</f>
        <v>41.25</v>
      </c>
      <c r="F60" s="137">
        <v>131</v>
      </c>
      <c r="G60" s="137">
        <v>131</v>
      </c>
      <c r="H60" s="137"/>
      <c r="I60" s="144"/>
      <c r="J60" s="144">
        <v>141</v>
      </c>
      <c r="K60" s="144">
        <v>132</v>
      </c>
      <c r="L60" s="144">
        <f>'[2]SKORLAMA '!AD38</f>
        <v>44.55</v>
      </c>
      <c r="M60" s="4"/>
      <c r="N60" s="5"/>
      <c r="O60" s="19" t="str">
        <f>'[2]5 aralık'!O36</f>
        <v>Gumelar</v>
      </c>
    </row>
    <row r="61" spans="1:15" x14ac:dyDescent="0.25">
      <c r="A61" s="20"/>
      <c r="B61" s="2"/>
      <c r="C61" s="34"/>
      <c r="D61" s="123"/>
      <c r="E61" s="167"/>
      <c r="F61" s="137"/>
      <c r="G61" s="137"/>
      <c r="H61" s="137"/>
      <c r="I61" s="144"/>
      <c r="J61" s="144"/>
      <c r="K61" s="144"/>
      <c r="L61" s="144"/>
      <c r="M61" s="4"/>
      <c r="N61" s="5"/>
      <c r="O61" s="19"/>
    </row>
    <row r="62" spans="1:15" ht="15.75" thickBot="1" x14ac:dyDescent="0.3">
      <c r="A62" s="23"/>
      <c r="B62" s="2"/>
      <c r="C62" s="1"/>
      <c r="D62" s="16"/>
      <c r="E62" s="126"/>
      <c r="F62" s="79">
        <f>+E58+F58+E59+F59+E60+F60+E61+F61</f>
        <v>560.65</v>
      </c>
      <c r="G62" s="79">
        <f>+E58+G58+E59+G59+E60+G60+E61+G61</f>
        <v>573.65</v>
      </c>
      <c r="H62" s="126"/>
      <c r="I62" s="127"/>
      <c r="J62" s="80">
        <f>+L58+J58+L59+J59+L60+J60+L61+J61</f>
        <v>514.15000000000009</v>
      </c>
      <c r="K62" s="80">
        <f>+L58+K58+L59+K59+L60+K60+L61+K61</f>
        <v>535.15000000000009</v>
      </c>
      <c r="L62" s="127"/>
      <c r="M62" s="5"/>
      <c r="N62" s="5"/>
      <c r="O62" s="19"/>
    </row>
    <row r="63" spans="1:15" ht="15.75" thickBot="1" x14ac:dyDescent="0.3">
      <c r="A63" s="24"/>
      <c r="B63" s="21"/>
      <c r="C63" s="22"/>
      <c r="D63" s="17" t="s">
        <v>12</v>
      </c>
      <c r="E63" s="147"/>
      <c r="F63" s="158">
        <f>+F62+G62</f>
        <v>1134.3</v>
      </c>
      <c r="G63" s="159"/>
      <c r="H63" s="148">
        <v>3</v>
      </c>
      <c r="I63" s="149">
        <v>0</v>
      </c>
      <c r="J63" s="160">
        <f>+J62+K62</f>
        <v>1049.3000000000002</v>
      </c>
      <c r="K63" s="161"/>
      <c r="L63" s="149"/>
      <c r="M63" s="30"/>
      <c r="N63" s="30"/>
      <c r="O63" s="31"/>
    </row>
    <row r="64" spans="1:15" ht="15.75" thickBot="1" x14ac:dyDescent="0.3">
      <c r="E64" s="71"/>
      <c r="F64" s="71"/>
      <c r="G64" s="71"/>
      <c r="H64" s="71"/>
      <c r="I64" s="71"/>
      <c r="J64" s="71"/>
      <c r="K64" s="71"/>
      <c r="L64" s="71"/>
    </row>
    <row r="65" spans="1:15" ht="19.5" thickBot="1" x14ac:dyDescent="0.35">
      <c r="A65" s="12" t="s">
        <v>13</v>
      </c>
      <c r="B65" s="13" t="s">
        <v>11</v>
      </c>
      <c r="C65" s="14" t="s">
        <v>0</v>
      </c>
      <c r="D65" s="15" t="s">
        <v>1</v>
      </c>
      <c r="E65" s="138" t="s">
        <v>50</v>
      </c>
      <c r="F65" s="139" t="s">
        <v>9</v>
      </c>
      <c r="G65" s="140" t="s">
        <v>10</v>
      </c>
      <c r="H65" s="141" t="s">
        <v>49</v>
      </c>
      <c r="I65" s="141" t="s">
        <v>49</v>
      </c>
      <c r="J65" s="140" t="s">
        <v>9</v>
      </c>
      <c r="K65" s="142" t="s">
        <v>10</v>
      </c>
      <c r="L65" s="138" t="s">
        <v>50</v>
      </c>
      <c r="M65" s="13" t="s">
        <v>11</v>
      </c>
      <c r="N65" s="14" t="s">
        <v>0</v>
      </c>
      <c r="O65" s="18" t="s">
        <v>1</v>
      </c>
    </row>
    <row r="66" spans="1:15" x14ac:dyDescent="0.25">
      <c r="A66" s="26" t="s">
        <v>34</v>
      </c>
      <c r="B66" s="2">
        <v>2</v>
      </c>
      <c r="C66" s="6" t="str">
        <f>'[2]5 aralık'!N2</f>
        <v>O SPAREİ ALAYDIK EYİYDİ</v>
      </c>
      <c r="D66" s="11" t="str">
        <f>'[2]5 aralık'!O2</f>
        <v>Gediz Ege</v>
      </c>
      <c r="E66" s="166">
        <f>'[2]SKORLAMA '!AD7</f>
        <v>0</v>
      </c>
      <c r="F66" s="137">
        <v>196</v>
      </c>
      <c r="G66" s="137">
        <v>184</v>
      </c>
      <c r="H66" s="137"/>
      <c r="I66" s="144"/>
      <c r="J66" s="144">
        <v>167</v>
      </c>
      <c r="K66" s="144">
        <v>167</v>
      </c>
      <c r="L66" s="144">
        <f>'[2]SKORLAMA '!AD14</f>
        <v>12.2</v>
      </c>
      <c r="M66" s="4">
        <v>4</v>
      </c>
      <c r="N66" s="32" t="str">
        <f>'[2]5 aralık'!N10</f>
        <v>PİNLER HAVAYA</v>
      </c>
      <c r="O66" s="124" t="str">
        <f>'[2]5 aralık'!O10</f>
        <v>Metin Er</v>
      </c>
    </row>
    <row r="67" spans="1:15" x14ac:dyDescent="0.25">
      <c r="A67" s="20"/>
      <c r="B67" s="2"/>
      <c r="C67" s="1"/>
      <c r="D67" s="1" t="str">
        <f>'[2]5 aralık'!O3</f>
        <v>Öykü Danışık</v>
      </c>
      <c r="E67" s="121">
        <f>'[2]SKORLAMA '!AD8</f>
        <v>25.266666666666673</v>
      </c>
      <c r="F67" s="137">
        <v>179</v>
      </c>
      <c r="G67" s="137">
        <v>220</v>
      </c>
      <c r="H67" s="137"/>
      <c r="I67" s="144"/>
      <c r="J67" s="144"/>
      <c r="K67" s="144"/>
      <c r="L67" s="144"/>
      <c r="M67" s="4"/>
      <c r="N67" s="5"/>
      <c r="O67" s="5" t="str">
        <f>'[2]5 aralık'!O11</f>
        <v>Filiz Er</v>
      </c>
    </row>
    <row r="68" spans="1:15" x14ac:dyDescent="0.25">
      <c r="A68" s="20"/>
      <c r="B68" s="2"/>
      <c r="C68" s="1"/>
      <c r="D68" s="1" t="str">
        <f>'[2]5 aralık'!O4</f>
        <v>Duygu Gürkan</v>
      </c>
      <c r="E68" s="121">
        <f>'[2]SKORLAMA '!AD9</f>
        <v>18.399999999999999</v>
      </c>
      <c r="F68" s="137">
        <v>182</v>
      </c>
      <c r="G68" s="137">
        <v>161</v>
      </c>
      <c r="H68" s="137"/>
      <c r="I68" s="144"/>
      <c r="J68" s="144">
        <v>148</v>
      </c>
      <c r="K68" s="144">
        <v>171</v>
      </c>
      <c r="L68" s="144">
        <f>'[2]SKORLAMA '!AD16</f>
        <v>20.8</v>
      </c>
      <c r="M68" s="4"/>
      <c r="N68" s="5"/>
      <c r="O68" s="5" t="str">
        <f>'[2]5 aralık'!O12</f>
        <v>Emine</v>
      </c>
    </row>
    <row r="69" spans="1:15" x14ac:dyDescent="0.25">
      <c r="A69" s="20"/>
      <c r="B69" s="2"/>
      <c r="C69" s="1"/>
      <c r="D69" s="1" t="str">
        <f>'[2]5 aralık'!O5</f>
        <v>Hakan Danışık</v>
      </c>
      <c r="E69" s="121"/>
      <c r="F69" s="137"/>
      <c r="G69" s="137"/>
      <c r="H69" s="137"/>
      <c r="I69" s="144"/>
      <c r="J69" s="144">
        <v>150</v>
      </c>
      <c r="K69" s="144">
        <v>177</v>
      </c>
      <c r="L69" s="144">
        <f>'[2]SKORLAMA '!AD17</f>
        <v>17.120000000000005</v>
      </c>
      <c r="M69" s="4"/>
      <c r="N69" s="5"/>
      <c r="O69" s="5" t="str">
        <f>'[2]5 aralık'!O13</f>
        <v>Yakup</v>
      </c>
    </row>
    <row r="70" spans="1:15" ht="15.75" thickBot="1" x14ac:dyDescent="0.3">
      <c r="A70" s="23"/>
      <c r="B70" s="2"/>
      <c r="C70" s="1"/>
      <c r="D70" s="16"/>
      <c r="E70" s="126"/>
      <c r="F70" s="79">
        <f>+E66+F66+E67+F67+E68+F68+E69+F69</f>
        <v>600.66666666666663</v>
      </c>
      <c r="G70" s="79">
        <f>+E66+G66+E67+G67+E68+G68+E69+G69</f>
        <v>608.66666666666663</v>
      </c>
      <c r="H70" s="126"/>
      <c r="I70" s="127"/>
      <c r="J70" s="80">
        <f>+L66+J66+L67+J67+L68+J68+L69+J69</f>
        <v>515.12</v>
      </c>
      <c r="K70" s="80">
        <f>+L66+K66+L67+K67+L68+K68+L69+K69</f>
        <v>565.12</v>
      </c>
      <c r="L70" s="127"/>
      <c r="M70" s="5"/>
      <c r="N70" s="5"/>
      <c r="O70" s="19"/>
    </row>
    <row r="71" spans="1:15" ht="15.75" thickBot="1" x14ac:dyDescent="0.3">
      <c r="A71" s="24"/>
      <c r="B71" s="21"/>
      <c r="C71" s="22"/>
      <c r="D71" s="17" t="s">
        <v>12</v>
      </c>
      <c r="E71" s="147"/>
      <c r="F71" s="158">
        <f>+F70+G70</f>
        <v>1209.3333333333333</v>
      </c>
      <c r="G71" s="159"/>
      <c r="H71" s="148">
        <v>3</v>
      </c>
      <c r="I71" s="149">
        <v>0</v>
      </c>
      <c r="J71" s="160">
        <f>+J70+K70</f>
        <v>1080.24</v>
      </c>
      <c r="K71" s="161"/>
      <c r="L71" s="149"/>
      <c r="M71" s="30"/>
      <c r="N71" s="30"/>
      <c r="O71" s="31"/>
    </row>
    <row r="72" spans="1:15" ht="15.75" thickBot="1" x14ac:dyDescent="0.3">
      <c r="E72" s="71"/>
      <c r="F72" s="71"/>
      <c r="G72" s="71"/>
      <c r="H72" s="71"/>
      <c r="I72" s="71"/>
      <c r="J72" s="71"/>
      <c r="K72" s="71"/>
      <c r="L72" s="71"/>
    </row>
    <row r="73" spans="1:15" ht="19.5" thickBot="1" x14ac:dyDescent="0.35">
      <c r="A73" s="12" t="s">
        <v>13</v>
      </c>
      <c r="B73" s="13" t="s">
        <v>11</v>
      </c>
      <c r="C73" s="14" t="s">
        <v>0</v>
      </c>
      <c r="D73" s="15" t="s">
        <v>1</v>
      </c>
      <c r="E73" s="138" t="s">
        <v>50</v>
      </c>
      <c r="F73" s="139" t="s">
        <v>9</v>
      </c>
      <c r="G73" s="140" t="s">
        <v>10</v>
      </c>
      <c r="H73" s="141" t="s">
        <v>49</v>
      </c>
      <c r="I73" s="141" t="s">
        <v>49</v>
      </c>
      <c r="J73" s="140" t="s">
        <v>9</v>
      </c>
      <c r="K73" s="142" t="s">
        <v>10</v>
      </c>
      <c r="L73" s="138" t="s">
        <v>50</v>
      </c>
      <c r="M73" s="13" t="s">
        <v>11</v>
      </c>
      <c r="N73" s="14" t="s">
        <v>0</v>
      </c>
      <c r="O73" s="18" t="s">
        <v>1</v>
      </c>
    </row>
    <row r="74" spans="1:15" x14ac:dyDescent="0.25">
      <c r="A74" s="26" t="s">
        <v>35</v>
      </c>
      <c r="B74" s="2">
        <v>7</v>
      </c>
      <c r="C74" s="6" t="str">
        <f>'[2]5 aralık'!C26</f>
        <v>FALSOCULAR</v>
      </c>
      <c r="D74" s="11" t="str">
        <f>'[2]5 aralık'!D26</f>
        <v>Berke Başar</v>
      </c>
      <c r="E74" s="156">
        <f>'[2]SKORLAMA '!AD24</f>
        <v>41.1</v>
      </c>
      <c r="F74" s="137">
        <v>139</v>
      </c>
      <c r="G74" s="137">
        <v>145</v>
      </c>
      <c r="H74" s="137"/>
      <c r="I74" s="144"/>
      <c r="J74" s="144"/>
      <c r="K74" s="144"/>
      <c r="L74" s="153">
        <f>'[2]SKORLAMA '!$AA$18</f>
        <v>0</v>
      </c>
      <c r="M74" s="4">
        <v>5</v>
      </c>
      <c r="N74" s="7" t="str">
        <f>'[2]5 aralık'!C18</f>
        <v>İSDAŞLAR</v>
      </c>
      <c r="O74" s="19" t="str">
        <f>'[2]5 aralık'!D18</f>
        <v>Fisun ısdaş</v>
      </c>
    </row>
    <row r="75" spans="1:15" x14ac:dyDescent="0.25">
      <c r="A75" s="20"/>
      <c r="B75" s="2"/>
      <c r="C75" s="1"/>
      <c r="D75" s="1" t="str">
        <f>'[2]5 aralık'!D27</f>
        <v>Sertuğ Arslan</v>
      </c>
      <c r="E75" s="137">
        <f>'[2]SKORLAMA '!AD25</f>
        <v>62.56</v>
      </c>
      <c r="F75" s="137">
        <v>76</v>
      </c>
      <c r="G75" s="137">
        <v>102</v>
      </c>
      <c r="H75" s="137"/>
      <c r="I75" s="144"/>
      <c r="J75" s="144"/>
      <c r="K75" s="144"/>
      <c r="L75" s="153">
        <f>'[2]SKORLAMA '!$AA$19</f>
        <v>0</v>
      </c>
      <c r="M75" s="4"/>
      <c r="N75" s="5"/>
      <c r="O75" s="19" t="str">
        <f>'[2]5 aralık'!D19</f>
        <v>Tunay Isdaş</v>
      </c>
    </row>
    <row r="76" spans="1:15" x14ac:dyDescent="0.25">
      <c r="A76" s="20"/>
      <c r="B76" s="2"/>
      <c r="C76" s="1"/>
      <c r="D76" s="1" t="str">
        <f>'[2]5 aralık'!D28</f>
        <v>Haluk Emre Mete</v>
      </c>
      <c r="E76" s="137">
        <f>'[2]SKORLAMA '!AD26</f>
        <v>67.2</v>
      </c>
      <c r="F76" s="137">
        <v>101</v>
      </c>
      <c r="G76" s="137">
        <v>99</v>
      </c>
      <c r="H76" s="137"/>
      <c r="I76" s="144"/>
      <c r="J76" s="144"/>
      <c r="K76" s="144"/>
      <c r="L76" s="153">
        <f>'[2]SKORLAMA '!$AA$20</f>
        <v>0</v>
      </c>
      <c r="M76" s="4"/>
      <c r="N76" s="5"/>
      <c r="O76" s="19" t="str">
        <f>'[2]5 aralık'!D20</f>
        <v>Tugay Isdaş</v>
      </c>
    </row>
    <row r="77" spans="1:15" x14ac:dyDescent="0.25">
      <c r="A77" s="20"/>
      <c r="B77" s="2"/>
      <c r="C77" s="1"/>
      <c r="D77" s="1" t="str">
        <f>'[2]5 aralık'!D29</f>
        <v>Mert Boran</v>
      </c>
      <c r="E77" s="137"/>
      <c r="F77" s="137"/>
      <c r="G77" s="137"/>
      <c r="H77" s="137"/>
      <c r="I77" s="144"/>
      <c r="J77" s="144"/>
      <c r="K77" s="144"/>
      <c r="L77" s="144"/>
      <c r="M77" s="4"/>
      <c r="N77" s="5"/>
      <c r="O77" s="19"/>
    </row>
    <row r="78" spans="1:15" ht="15.75" thickBot="1" x14ac:dyDescent="0.3">
      <c r="A78" s="23"/>
      <c r="B78" s="2"/>
      <c r="C78" s="1"/>
      <c r="D78" s="16"/>
      <c r="E78" s="126"/>
      <c r="F78" s="79">
        <f>+E74+F74+E75+F75+E76+F76+E77+F77</f>
        <v>486.85999999999996</v>
      </c>
      <c r="G78" s="79">
        <f>+E74+G74+E75+G75+E76+G76+E77+G77</f>
        <v>516.8599999999999</v>
      </c>
      <c r="H78" s="126"/>
      <c r="I78" s="127"/>
      <c r="J78" s="80">
        <f>+L74+J74+L75+J75+L76+J76+L77+J77</f>
        <v>0</v>
      </c>
      <c r="K78" s="80">
        <f>+L74+K74+L75+K75+L76+K76+L77+K77</f>
        <v>0</v>
      </c>
      <c r="L78" s="127"/>
      <c r="M78" s="5"/>
      <c r="N78" s="5"/>
      <c r="O78" s="19"/>
    </row>
    <row r="79" spans="1:15" ht="15.75" thickBot="1" x14ac:dyDescent="0.3">
      <c r="A79" s="24"/>
      <c r="B79" s="21"/>
      <c r="C79" s="22"/>
      <c r="D79" s="17" t="s">
        <v>12</v>
      </c>
      <c r="E79" s="147"/>
      <c r="F79" s="158">
        <f>+F78+G78</f>
        <v>1003.7199999999998</v>
      </c>
      <c r="G79" s="159"/>
      <c r="H79" s="148">
        <v>3</v>
      </c>
      <c r="I79" s="149">
        <v>0</v>
      </c>
      <c r="J79" s="160">
        <f>+J78+K78</f>
        <v>0</v>
      </c>
      <c r="K79" s="161"/>
      <c r="L79" s="149"/>
      <c r="M79" s="30"/>
      <c r="N79" s="30"/>
      <c r="O79" s="31"/>
    </row>
  </sheetData>
  <mergeCells count="20">
    <mergeCell ref="F79:G79"/>
    <mergeCell ref="J79:K79"/>
    <mergeCell ref="F55:G55"/>
    <mergeCell ref="J55:K55"/>
    <mergeCell ref="F63:G63"/>
    <mergeCell ref="J63:K63"/>
    <mergeCell ref="F71:G71"/>
    <mergeCell ref="J71:K71"/>
    <mergeCell ref="F31:G31"/>
    <mergeCell ref="J31:K31"/>
    <mergeCell ref="F39:G39"/>
    <mergeCell ref="J39:K39"/>
    <mergeCell ref="F47:G47"/>
    <mergeCell ref="J47:K47"/>
    <mergeCell ref="F7:G7"/>
    <mergeCell ref="J7:K7"/>
    <mergeCell ref="F15:G15"/>
    <mergeCell ref="J15:K15"/>
    <mergeCell ref="F23:G23"/>
    <mergeCell ref="J23:K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D7F6-3292-47AD-B280-0AC8657043D2}">
  <dimension ref="A1:O40"/>
  <sheetViews>
    <sheetView topLeftCell="A14" workbookViewId="0">
      <selection activeCell="L34" sqref="L34:L36"/>
    </sheetView>
  </sheetViews>
  <sheetFormatPr defaultRowHeight="15" x14ac:dyDescent="0.25"/>
  <cols>
    <col min="1" max="1" width="8.42578125" customWidth="1"/>
    <col min="2" max="2" width="8.7109375" customWidth="1"/>
    <col min="3" max="3" width="23.7109375" customWidth="1"/>
    <col min="4" max="4" width="22" customWidth="1"/>
    <col min="5" max="5" width="7.7109375" customWidth="1"/>
    <col min="6" max="6" width="7.42578125" customWidth="1"/>
    <col min="7" max="7" width="7.7109375" customWidth="1"/>
    <col min="8" max="8" width="8" customWidth="1"/>
    <col min="9" max="9" width="8.28515625" customWidth="1"/>
    <col min="10" max="10" width="7.7109375" customWidth="1"/>
    <col min="11" max="11" width="8.85546875" customWidth="1"/>
    <col min="12" max="12" width="8.42578125" customWidth="1"/>
    <col min="13" max="13" width="8.85546875" customWidth="1"/>
    <col min="14" max="14" width="21.7109375" customWidth="1"/>
    <col min="15" max="15" width="26.7109375" customWidth="1"/>
  </cols>
  <sheetData>
    <row r="1" spans="1:15" ht="19.5" thickBot="1" x14ac:dyDescent="0.35">
      <c r="A1" s="12" t="s">
        <v>13</v>
      </c>
      <c r="B1" s="13" t="s">
        <v>11</v>
      </c>
      <c r="C1" s="14" t="s">
        <v>0</v>
      </c>
      <c r="D1" s="15" t="s">
        <v>1</v>
      </c>
      <c r="E1" s="138" t="s">
        <v>50</v>
      </c>
      <c r="F1" s="139" t="s">
        <v>9</v>
      </c>
      <c r="G1" s="140" t="s">
        <v>10</v>
      </c>
      <c r="H1" s="141" t="s">
        <v>49</v>
      </c>
      <c r="I1" s="141" t="s">
        <v>49</v>
      </c>
      <c r="J1" s="140" t="s">
        <v>9</v>
      </c>
      <c r="K1" s="142" t="s">
        <v>10</v>
      </c>
      <c r="L1" s="138" t="s">
        <v>50</v>
      </c>
      <c r="M1" s="13" t="s">
        <v>11</v>
      </c>
      <c r="N1" s="14" t="s">
        <v>0</v>
      </c>
      <c r="O1" s="18" t="s">
        <v>1</v>
      </c>
    </row>
    <row r="2" spans="1:15" x14ac:dyDescent="0.25">
      <c r="A2" s="26" t="s">
        <v>31</v>
      </c>
      <c r="B2" s="9">
        <v>8</v>
      </c>
      <c r="C2" s="10" t="str">
        <f>'[2]5 aralık'!N26</f>
        <v>MAYE</v>
      </c>
      <c r="D2" s="36" t="str">
        <f>'[2]5 aralık'!O26</f>
        <v>Yafes benli</v>
      </c>
      <c r="E2" s="121"/>
      <c r="F2" s="137"/>
      <c r="G2" s="137"/>
      <c r="H2" s="137"/>
      <c r="I2" s="144"/>
      <c r="J2" s="144"/>
      <c r="K2" s="144"/>
      <c r="L2" s="144"/>
      <c r="M2" s="4">
        <v>10</v>
      </c>
      <c r="N2" s="7" t="str">
        <f>'[2]5 aralık'!N34</f>
        <v>CAKARTA</v>
      </c>
      <c r="O2" s="19" t="str">
        <f>'[2]5 aralık'!O34</f>
        <v>Rıchard</v>
      </c>
    </row>
    <row r="3" spans="1:15" x14ac:dyDescent="0.25">
      <c r="A3" s="20"/>
      <c r="B3" s="2"/>
      <c r="C3" s="1"/>
      <c r="D3" s="37" t="str">
        <f>'[2]5 aralık'!O27</f>
        <v>Mehmet Emin Doğan</v>
      </c>
      <c r="E3" s="121"/>
      <c r="F3" s="137"/>
      <c r="G3" s="137"/>
      <c r="H3" s="137"/>
      <c r="I3" s="144"/>
      <c r="J3" s="144"/>
      <c r="K3" s="144"/>
      <c r="L3" s="144"/>
      <c r="M3" s="4"/>
      <c r="N3" s="5"/>
      <c r="O3" s="19" t="str">
        <f>'[2]5 aralık'!O35</f>
        <v>Santo</v>
      </c>
    </row>
    <row r="4" spans="1:15" x14ac:dyDescent="0.25">
      <c r="A4" s="20"/>
      <c r="B4" s="2"/>
      <c r="C4" s="1"/>
      <c r="D4" s="37" t="str">
        <f>'[2]5 aralık'!O28</f>
        <v>Anıl Doğan</v>
      </c>
      <c r="E4" s="121"/>
      <c r="F4" s="137"/>
      <c r="G4" s="137"/>
      <c r="H4" s="137"/>
      <c r="I4" s="144"/>
      <c r="J4" s="144"/>
      <c r="K4" s="144"/>
      <c r="L4" s="144"/>
      <c r="M4" s="4"/>
      <c r="N4" s="5"/>
      <c r="O4" s="19" t="str">
        <f>'[2]5 aralık'!O36</f>
        <v>Gumelar</v>
      </c>
    </row>
    <row r="5" spans="1:15" x14ac:dyDescent="0.25">
      <c r="A5" s="20"/>
      <c r="B5" s="2"/>
      <c r="C5" s="1"/>
      <c r="D5" s="1" t="str">
        <f>'[2]5 aralık'!O29</f>
        <v>Enes Kaplan</v>
      </c>
      <c r="E5" s="121"/>
      <c r="F5" s="137"/>
      <c r="G5" s="137"/>
      <c r="H5" s="137"/>
      <c r="I5" s="144"/>
      <c r="J5" s="144"/>
      <c r="K5" s="144"/>
      <c r="L5" s="144"/>
      <c r="M5" s="4"/>
      <c r="N5" s="5"/>
      <c r="O5" s="19">
        <f>'[2]5 aralık'!O37</f>
        <v>0</v>
      </c>
    </row>
    <row r="6" spans="1:15" ht="15.75" thickBot="1" x14ac:dyDescent="0.3">
      <c r="A6" s="23"/>
      <c r="B6" s="1"/>
      <c r="C6" s="1"/>
      <c r="D6" s="16"/>
      <c r="E6" s="126"/>
      <c r="F6" s="126">
        <f>SUM(F2:F5)</f>
        <v>0</v>
      </c>
      <c r="G6" s="126">
        <f>SUM(G2:G5)</f>
        <v>0</v>
      </c>
      <c r="H6" s="126"/>
      <c r="I6" s="127"/>
      <c r="J6" s="127">
        <f t="shared" ref="J6:K6" si="0">SUM(J2:J5)</f>
        <v>0</v>
      </c>
      <c r="K6" s="127">
        <f t="shared" si="0"/>
        <v>0</v>
      </c>
      <c r="L6" s="127"/>
      <c r="M6" s="5"/>
      <c r="N6" s="5"/>
      <c r="O6" s="19"/>
    </row>
    <row r="7" spans="1:15" ht="15.75" thickBot="1" x14ac:dyDescent="0.3">
      <c r="A7" s="24"/>
      <c r="B7" s="22"/>
      <c r="C7" s="25"/>
      <c r="D7" s="17" t="s">
        <v>12</v>
      </c>
      <c r="E7" s="147"/>
      <c r="F7" s="162">
        <f>+F6+G6+E2*2+E3*2+E4*2+E5*2</f>
        <v>0</v>
      </c>
      <c r="G7" s="163"/>
      <c r="H7" s="148"/>
      <c r="I7" s="149"/>
      <c r="J7" s="164">
        <f>+J6+K6+L2*2+L3*2+L4*2+L5*2</f>
        <v>0</v>
      </c>
      <c r="K7" s="165"/>
      <c r="L7" s="149"/>
      <c r="M7" s="29"/>
      <c r="N7" s="30"/>
      <c r="O7" s="31"/>
    </row>
    <row r="8" spans="1:15" ht="15.75" thickBot="1" x14ac:dyDescent="0.3">
      <c r="E8" s="71"/>
      <c r="F8" s="71"/>
      <c r="G8" s="71"/>
      <c r="H8" s="71"/>
      <c r="I8" s="71"/>
      <c r="J8" s="71"/>
      <c r="K8" s="71"/>
      <c r="L8" s="71"/>
    </row>
    <row r="9" spans="1:15" ht="19.5" thickBot="1" x14ac:dyDescent="0.35">
      <c r="A9" s="12" t="s">
        <v>13</v>
      </c>
      <c r="B9" s="13" t="s">
        <v>11</v>
      </c>
      <c r="C9" s="14" t="s">
        <v>0</v>
      </c>
      <c r="D9" s="15" t="s">
        <v>1</v>
      </c>
      <c r="E9" s="138" t="s">
        <v>50</v>
      </c>
      <c r="F9" s="139" t="s">
        <v>9</v>
      </c>
      <c r="G9" s="140" t="s">
        <v>10</v>
      </c>
      <c r="H9" s="141" t="s">
        <v>49</v>
      </c>
      <c r="I9" s="141" t="s">
        <v>49</v>
      </c>
      <c r="J9" s="140" t="s">
        <v>9</v>
      </c>
      <c r="K9" s="142" t="s">
        <v>10</v>
      </c>
      <c r="L9" s="138" t="s">
        <v>50</v>
      </c>
      <c r="M9" s="13" t="s">
        <v>11</v>
      </c>
      <c r="N9" s="14" t="s">
        <v>0</v>
      </c>
      <c r="O9" s="18" t="s">
        <v>1</v>
      </c>
    </row>
    <row r="10" spans="1:15" x14ac:dyDescent="0.25">
      <c r="A10" s="26" t="s">
        <v>32</v>
      </c>
      <c r="B10" s="2">
        <v>2</v>
      </c>
      <c r="C10" s="33" t="str">
        <f>'[2]5 aralık'!N2</f>
        <v>O SPAREİ ALAYDIK EYİYDİ</v>
      </c>
      <c r="D10" s="39" t="str">
        <f>'[2]5 aralık'!O2</f>
        <v>Gediz Ege</v>
      </c>
      <c r="E10" s="166"/>
      <c r="F10" s="137"/>
      <c r="G10" s="137"/>
      <c r="H10" s="137"/>
      <c r="I10" s="144"/>
      <c r="J10" s="144"/>
      <c r="K10" s="144"/>
      <c r="L10" s="153"/>
      <c r="M10" s="4">
        <v>5</v>
      </c>
      <c r="N10" s="7" t="str">
        <f>'[2]5 aralık'!C18</f>
        <v>İSDAŞLAR</v>
      </c>
      <c r="O10" s="19" t="str">
        <f>'[2]5 aralık'!D18</f>
        <v>Fisun ısdaş</v>
      </c>
    </row>
    <row r="11" spans="1:15" x14ac:dyDescent="0.25">
      <c r="A11" s="20"/>
      <c r="B11" s="2"/>
      <c r="C11" s="34"/>
      <c r="D11" s="39" t="str">
        <f>'[2]5 aralık'!O3</f>
        <v>Öykü Danışık</v>
      </c>
      <c r="E11" s="121"/>
      <c r="F11" s="137"/>
      <c r="G11" s="137"/>
      <c r="H11" s="137"/>
      <c r="I11" s="144"/>
      <c r="J11" s="144"/>
      <c r="K11" s="144"/>
      <c r="L11" s="153"/>
      <c r="M11" s="4"/>
      <c r="N11" s="5">
        <f>'[2]5 aralık'!C19</f>
        <v>0</v>
      </c>
      <c r="O11" s="19" t="str">
        <f>'[2]5 aralık'!D19</f>
        <v>Tunay Isdaş</v>
      </c>
    </row>
    <row r="12" spans="1:15" x14ac:dyDescent="0.25">
      <c r="A12" s="20"/>
      <c r="B12" s="2"/>
      <c r="C12" s="34"/>
      <c r="D12" s="39" t="str">
        <f>'[2]5 aralık'!O4</f>
        <v>Duygu Gürkan</v>
      </c>
      <c r="E12" s="121"/>
      <c r="F12" s="137"/>
      <c r="G12" s="137"/>
      <c r="H12" s="137"/>
      <c r="I12" s="144"/>
      <c r="J12" s="144"/>
      <c r="K12" s="144"/>
      <c r="L12" s="153"/>
      <c r="M12" s="4"/>
      <c r="N12" s="5">
        <f>'[2]5 aralık'!C20</f>
        <v>0</v>
      </c>
      <c r="O12" s="19" t="str">
        <f>'[2]5 aralık'!D20</f>
        <v>Tugay Isdaş</v>
      </c>
    </row>
    <row r="13" spans="1:15" x14ac:dyDescent="0.25">
      <c r="A13" s="20"/>
      <c r="B13" s="2"/>
      <c r="C13" s="34"/>
      <c r="D13" s="39" t="str">
        <f>'[2]5 aralık'!O5</f>
        <v>Hakan Danışık</v>
      </c>
      <c r="E13" s="121"/>
      <c r="F13" s="137"/>
      <c r="G13" s="137"/>
      <c r="H13" s="137"/>
      <c r="I13" s="144"/>
      <c r="J13" s="144"/>
      <c r="K13" s="144"/>
      <c r="L13" s="144"/>
      <c r="M13" s="4"/>
      <c r="N13" s="5"/>
      <c r="O13" s="19"/>
    </row>
    <row r="14" spans="1:15" ht="15.75" thickBot="1" x14ac:dyDescent="0.3">
      <c r="A14" s="23"/>
      <c r="B14" s="2"/>
      <c r="C14" s="1"/>
      <c r="D14" s="16"/>
      <c r="E14" s="126"/>
      <c r="F14" s="126">
        <f>SUM(F10:F13)</f>
        <v>0</v>
      </c>
      <c r="G14" s="126">
        <f>SUM(G10:G13)</f>
        <v>0</v>
      </c>
      <c r="H14" s="126"/>
      <c r="I14" s="127"/>
      <c r="J14" s="127">
        <f t="shared" ref="J14:K14" si="1">SUM(J10:J13)</f>
        <v>0</v>
      </c>
      <c r="K14" s="127">
        <f t="shared" si="1"/>
        <v>0</v>
      </c>
      <c r="L14" s="127"/>
      <c r="M14" s="5"/>
      <c r="N14" s="5"/>
      <c r="O14" s="19"/>
    </row>
    <row r="15" spans="1:15" ht="15.75" thickBot="1" x14ac:dyDescent="0.3">
      <c r="A15" s="24"/>
      <c r="B15" s="21"/>
      <c r="C15" s="22"/>
      <c r="D15" s="17" t="s">
        <v>12</v>
      </c>
      <c r="E15" s="147"/>
      <c r="F15" s="162">
        <f>+F14+G14+E10*2+E11*2+E12*2+E13*2</f>
        <v>0</v>
      </c>
      <c r="G15" s="163"/>
      <c r="H15" s="148">
        <v>3</v>
      </c>
      <c r="I15" s="149">
        <v>0</v>
      </c>
      <c r="J15" s="164">
        <f>+J14+K14+L10*2+L11*2+L12*2+L13*2</f>
        <v>0</v>
      </c>
      <c r="K15" s="165"/>
      <c r="L15" s="149"/>
      <c r="M15" s="30"/>
      <c r="N15" s="30"/>
      <c r="O15" s="31"/>
    </row>
    <row r="16" spans="1:15" ht="15.75" thickBot="1" x14ac:dyDescent="0.3">
      <c r="E16" s="71"/>
      <c r="F16" s="71"/>
      <c r="G16" s="71"/>
      <c r="H16" s="71"/>
      <c r="I16" s="71"/>
      <c r="J16" s="71"/>
      <c r="K16" s="71"/>
      <c r="L16" s="71"/>
    </row>
    <row r="17" spans="1:15" ht="19.5" thickBot="1" x14ac:dyDescent="0.35">
      <c r="A17" s="12" t="s">
        <v>13</v>
      </c>
      <c r="B17" s="13" t="s">
        <v>11</v>
      </c>
      <c r="C17" s="14" t="s">
        <v>0</v>
      </c>
      <c r="D17" s="15" t="s">
        <v>1</v>
      </c>
      <c r="E17" s="138" t="s">
        <v>50</v>
      </c>
      <c r="F17" s="139" t="s">
        <v>9</v>
      </c>
      <c r="G17" s="140" t="s">
        <v>10</v>
      </c>
      <c r="H17" s="141" t="s">
        <v>49</v>
      </c>
      <c r="I17" s="141" t="s">
        <v>49</v>
      </c>
      <c r="J17" s="140" t="s">
        <v>9</v>
      </c>
      <c r="K17" s="142" t="s">
        <v>10</v>
      </c>
      <c r="L17" s="138" t="s">
        <v>50</v>
      </c>
      <c r="M17" s="13" t="s">
        <v>11</v>
      </c>
      <c r="N17" s="14" t="s">
        <v>0</v>
      </c>
      <c r="O17" s="18" t="s">
        <v>1</v>
      </c>
    </row>
    <row r="18" spans="1:15" x14ac:dyDescent="0.25">
      <c r="A18" s="26" t="s">
        <v>33</v>
      </c>
      <c r="B18" s="2">
        <v>9</v>
      </c>
      <c r="C18" s="10" t="str">
        <f>'[2]5 aralık'!C34</f>
        <v>GOONERS</v>
      </c>
      <c r="D18" s="11" t="str">
        <f>'[2]5 aralık'!D34</f>
        <v>Can Gürsoy</v>
      </c>
      <c r="E18" s="156"/>
      <c r="F18" s="137"/>
      <c r="G18" s="137"/>
      <c r="H18" s="137"/>
      <c r="I18" s="144"/>
      <c r="J18" s="144"/>
      <c r="K18" s="144"/>
      <c r="L18" s="144"/>
      <c r="M18" s="4">
        <v>4</v>
      </c>
      <c r="N18" s="32" t="str">
        <f>'[2]5 aralık'!N10</f>
        <v>PİNLER HAVAYA</v>
      </c>
      <c r="O18" s="38" t="str">
        <f>'[2]5 aralık'!O10</f>
        <v>Metin Er</v>
      </c>
    </row>
    <row r="19" spans="1:15" x14ac:dyDescent="0.25">
      <c r="A19" s="20"/>
      <c r="B19" s="2"/>
      <c r="C19" s="1"/>
      <c r="D19" s="1" t="str">
        <f>'[2]5 aralık'!D35</f>
        <v>Arslan ray Bendon</v>
      </c>
      <c r="E19" s="137"/>
      <c r="F19" s="137"/>
      <c r="G19" s="137"/>
      <c r="H19" s="137"/>
      <c r="I19" s="144"/>
      <c r="J19" s="144"/>
      <c r="K19" s="144"/>
      <c r="L19" s="144"/>
      <c r="M19" s="4"/>
      <c r="N19" s="5">
        <f>'[2]5 aralık'!N11</f>
        <v>0</v>
      </c>
      <c r="O19" s="38" t="str">
        <f>'[2]5 aralık'!O11</f>
        <v>Filiz Er</v>
      </c>
    </row>
    <row r="20" spans="1:15" x14ac:dyDescent="0.25">
      <c r="A20" s="20"/>
      <c r="B20" s="2"/>
      <c r="C20" s="1"/>
      <c r="D20" s="1" t="str">
        <f>'[2]5 aralık'!D36</f>
        <v>Mustafa Onur</v>
      </c>
      <c r="E20" s="137"/>
      <c r="F20" s="137"/>
      <c r="G20" s="137"/>
      <c r="H20" s="137"/>
      <c r="I20" s="144"/>
      <c r="J20" s="144"/>
      <c r="K20" s="144"/>
      <c r="L20" s="144"/>
      <c r="M20" s="4"/>
      <c r="N20" s="5">
        <f>'[2]5 aralık'!N12</f>
        <v>0</v>
      </c>
      <c r="O20" s="38" t="str">
        <f>'[2]5 aralık'!O12</f>
        <v>Emine</v>
      </c>
    </row>
    <row r="21" spans="1:15" x14ac:dyDescent="0.25">
      <c r="A21" s="20"/>
      <c r="B21" s="2"/>
      <c r="C21" s="1"/>
      <c r="D21" s="1" t="str">
        <f>'[2]5 aralık'!D37</f>
        <v>Erdoğan Karakullukçu</v>
      </c>
      <c r="E21" s="137"/>
      <c r="F21" s="137"/>
      <c r="G21" s="137"/>
      <c r="H21" s="137"/>
      <c r="I21" s="144"/>
      <c r="J21" s="144"/>
      <c r="K21" s="144"/>
      <c r="L21" s="144"/>
      <c r="M21" s="4"/>
      <c r="N21" s="5">
        <f>'[2]5 aralık'!N13</f>
        <v>0</v>
      </c>
      <c r="O21" s="38" t="str">
        <f>'[2]5 aralık'!O13</f>
        <v>Yakup</v>
      </c>
    </row>
    <row r="22" spans="1:15" ht="15.75" thickBot="1" x14ac:dyDescent="0.3">
      <c r="A22" s="23"/>
      <c r="B22" s="2"/>
      <c r="C22" s="1"/>
      <c r="D22" s="16"/>
      <c r="E22" s="126"/>
      <c r="F22" s="126">
        <f>SUM(F18:F21)</f>
        <v>0</v>
      </c>
      <c r="G22" s="126">
        <f>SUM(G18:G21)</f>
        <v>0</v>
      </c>
      <c r="H22" s="126"/>
      <c r="I22" s="127"/>
      <c r="J22" s="127">
        <f t="shared" ref="J22:K22" si="2">SUM(J18:J21)</f>
        <v>0</v>
      </c>
      <c r="K22" s="127">
        <f t="shared" si="2"/>
        <v>0</v>
      </c>
      <c r="L22" s="127"/>
      <c r="M22" s="5"/>
      <c r="N22" s="5"/>
      <c r="O22" s="19"/>
    </row>
    <row r="23" spans="1:15" ht="15.75" thickBot="1" x14ac:dyDescent="0.3">
      <c r="A23" s="24"/>
      <c r="B23" s="21"/>
      <c r="C23" s="22"/>
      <c r="D23" s="17" t="s">
        <v>12</v>
      </c>
      <c r="E23" s="147"/>
      <c r="F23" s="162">
        <f>+F22+G22+E18*2+E19*2+E20*2+E21*2</f>
        <v>0</v>
      </c>
      <c r="G23" s="163"/>
      <c r="H23" s="148"/>
      <c r="I23" s="149"/>
      <c r="J23" s="164">
        <f>+J22+K22+L18*2+L19*2+L20*2+L21*2</f>
        <v>0</v>
      </c>
      <c r="K23" s="165"/>
      <c r="L23" s="149"/>
      <c r="M23" s="30"/>
      <c r="N23" s="30"/>
      <c r="O23" s="31"/>
    </row>
    <row r="24" spans="1:15" ht="15.75" thickBot="1" x14ac:dyDescent="0.3">
      <c r="E24" s="71"/>
      <c r="F24" s="71"/>
      <c r="G24" s="71"/>
      <c r="H24" s="71"/>
      <c r="I24" s="71"/>
      <c r="J24" s="71"/>
      <c r="K24" s="71"/>
      <c r="L24" s="71"/>
    </row>
    <row r="25" spans="1:15" ht="19.5" thickBot="1" x14ac:dyDescent="0.35">
      <c r="A25" s="12" t="s">
        <v>13</v>
      </c>
      <c r="B25" s="13" t="s">
        <v>11</v>
      </c>
      <c r="C25" s="14" t="s">
        <v>0</v>
      </c>
      <c r="D25" s="15" t="s">
        <v>1</v>
      </c>
      <c r="E25" s="138" t="s">
        <v>50</v>
      </c>
      <c r="F25" s="139" t="s">
        <v>9</v>
      </c>
      <c r="G25" s="140" t="s">
        <v>10</v>
      </c>
      <c r="H25" s="141" t="s">
        <v>49</v>
      </c>
      <c r="I25" s="141" t="s">
        <v>49</v>
      </c>
      <c r="J25" s="140" t="s">
        <v>9</v>
      </c>
      <c r="K25" s="142" t="s">
        <v>10</v>
      </c>
      <c r="L25" s="138" t="s">
        <v>50</v>
      </c>
      <c r="M25" s="13" t="s">
        <v>11</v>
      </c>
      <c r="N25" s="14" t="s">
        <v>0</v>
      </c>
      <c r="O25" s="18" t="s">
        <v>1</v>
      </c>
    </row>
    <row r="26" spans="1:15" x14ac:dyDescent="0.25">
      <c r="A26" s="26" t="s">
        <v>34</v>
      </c>
      <c r="B26" s="2">
        <v>1</v>
      </c>
      <c r="C26" s="10" t="str">
        <f>'[2]5 aralık'!C2</f>
        <v>AĞIR TOPLAR</v>
      </c>
      <c r="D26" s="36" t="str">
        <f>'[2]5 aralık'!D2</f>
        <v>Ömür</v>
      </c>
      <c r="E26" s="154"/>
      <c r="F26" s="137"/>
      <c r="G26" s="137"/>
      <c r="H26" s="137"/>
      <c r="I26" s="144"/>
      <c r="J26" s="144"/>
      <c r="K26" s="144"/>
      <c r="L26" s="145"/>
      <c r="M26" s="4">
        <v>7</v>
      </c>
      <c r="N26" s="7" t="str">
        <f>'[2]5 aralık'!C26</f>
        <v>FALSOCULAR</v>
      </c>
      <c r="O26" s="19" t="str">
        <f>'[2]5 aralık'!D26</f>
        <v>Berke Başar</v>
      </c>
    </row>
    <row r="27" spans="1:15" x14ac:dyDescent="0.25">
      <c r="A27" s="20"/>
      <c r="B27" s="2"/>
      <c r="C27" s="1"/>
      <c r="D27" s="37" t="str">
        <f>'[2]5 aralık'!D3</f>
        <v>nusret ispir</v>
      </c>
      <c r="E27" s="154"/>
      <c r="F27" s="137"/>
      <c r="G27" s="137"/>
      <c r="H27" s="137"/>
      <c r="I27" s="144"/>
      <c r="J27" s="144"/>
      <c r="K27" s="144"/>
      <c r="L27" s="144"/>
      <c r="M27" s="4"/>
      <c r="N27" s="5"/>
      <c r="O27" s="19" t="str">
        <f>'[2]5 aralık'!D27</f>
        <v>Sertuğ Arslan</v>
      </c>
    </row>
    <row r="28" spans="1:15" x14ac:dyDescent="0.25">
      <c r="A28" s="20"/>
      <c r="B28" s="2"/>
      <c r="C28" s="1"/>
      <c r="D28" s="37" t="str">
        <f>'[2]5 aralık'!D4</f>
        <v>Ogün Paşaoğlu</v>
      </c>
      <c r="E28" s="154"/>
      <c r="F28" s="137"/>
      <c r="G28" s="137"/>
      <c r="H28" s="137"/>
      <c r="I28" s="144"/>
      <c r="J28" s="144"/>
      <c r="K28" s="144"/>
      <c r="L28" s="144"/>
      <c r="M28" s="4"/>
      <c r="N28" s="5"/>
      <c r="O28" s="19" t="str">
        <f>'[2]5 aralık'!D28</f>
        <v>Haluk Emre Mete</v>
      </c>
    </row>
    <row r="29" spans="1:15" x14ac:dyDescent="0.25">
      <c r="A29" s="20"/>
      <c r="B29" s="2"/>
      <c r="C29" s="1"/>
      <c r="D29" s="37" t="str">
        <f>'[2]5 aralık'!D5</f>
        <v>Osman Aydın</v>
      </c>
      <c r="E29" s="154"/>
      <c r="F29" s="137"/>
      <c r="G29" s="137"/>
      <c r="H29" s="137"/>
      <c r="I29" s="144"/>
      <c r="J29" s="144"/>
      <c r="K29" s="144"/>
      <c r="L29" s="144"/>
      <c r="M29" s="4"/>
      <c r="N29" s="5"/>
      <c r="O29" s="19" t="str">
        <f>'[2]5 aralık'!D29</f>
        <v>Mert Boran</v>
      </c>
    </row>
    <row r="30" spans="1:15" ht="15.75" thickBot="1" x14ac:dyDescent="0.3">
      <c r="A30" s="23"/>
      <c r="B30" s="2"/>
      <c r="C30" s="1"/>
      <c r="D30" s="16"/>
      <c r="E30" s="126"/>
      <c r="F30" s="126">
        <f>SUM(F26:F29)</f>
        <v>0</v>
      </c>
      <c r="G30" s="126">
        <f>SUM(G26:G29)</f>
        <v>0</v>
      </c>
      <c r="H30" s="126"/>
      <c r="I30" s="127"/>
      <c r="J30" s="127">
        <f t="shared" ref="J30:K30" si="3">SUM(J26:J29)</f>
        <v>0</v>
      </c>
      <c r="K30" s="127">
        <f t="shared" si="3"/>
        <v>0</v>
      </c>
      <c r="L30" s="127"/>
      <c r="M30" s="5"/>
      <c r="N30" s="5"/>
      <c r="O30" s="19"/>
    </row>
    <row r="31" spans="1:15" ht="15.75" thickBot="1" x14ac:dyDescent="0.3">
      <c r="A31" s="24"/>
      <c r="B31" s="21"/>
      <c r="C31" s="22"/>
      <c r="D31" s="17" t="s">
        <v>12</v>
      </c>
      <c r="E31" s="147"/>
      <c r="F31" s="162">
        <f>+F30+G30+E26*2+E27*2+E28*2+E29*2</f>
        <v>0</v>
      </c>
      <c r="G31" s="163"/>
      <c r="H31" s="148"/>
      <c r="I31" s="149"/>
      <c r="J31" s="164">
        <f>+J30+K30+L26*2+L27*2+L28*2+L29*2</f>
        <v>0</v>
      </c>
      <c r="K31" s="165"/>
      <c r="L31" s="149"/>
      <c r="M31" s="30"/>
      <c r="N31" s="30"/>
      <c r="O31" s="31"/>
    </row>
    <row r="32" spans="1:15" ht="15.75" thickBot="1" x14ac:dyDescent="0.3">
      <c r="E32" s="71"/>
      <c r="F32" s="71"/>
      <c r="G32" s="71"/>
      <c r="H32" s="71"/>
      <c r="I32" s="71"/>
      <c r="J32" s="71"/>
      <c r="K32" s="71"/>
      <c r="L32" s="71"/>
    </row>
    <row r="33" spans="1:15" ht="19.5" thickBot="1" x14ac:dyDescent="0.35">
      <c r="A33" s="12" t="s">
        <v>13</v>
      </c>
      <c r="B33" s="13" t="s">
        <v>11</v>
      </c>
      <c r="C33" s="14" t="s">
        <v>0</v>
      </c>
      <c r="D33" s="15" t="s">
        <v>1</v>
      </c>
      <c r="E33" s="138" t="s">
        <v>50</v>
      </c>
      <c r="F33" s="139" t="s">
        <v>9</v>
      </c>
      <c r="G33" s="140" t="s">
        <v>10</v>
      </c>
      <c r="H33" s="141" t="s">
        <v>49</v>
      </c>
      <c r="I33" s="141" t="s">
        <v>49</v>
      </c>
      <c r="J33" s="140" t="s">
        <v>9</v>
      </c>
      <c r="K33" s="142" t="s">
        <v>10</v>
      </c>
      <c r="L33" s="138" t="s">
        <v>50</v>
      </c>
      <c r="M33" s="13" t="s">
        <v>11</v>
      </c>
      <c r="N33" s="14" t="s">
        <v>0</v>
      </c>
      <c r="O33" s="18" t="s">
        <v>1</v>
      </c>
    </row>
    <row r="34" spans="1:15" x14ac:dyDescent="0.25">
      <c r="A34" s="26" t="s">
        <v>35</v>
      </c>
      <c r="B34" s="2">
        <v>3</v>
      </c>
      <c r="C34" s="6" t="str">
        <f>'[2]5 aralık'!C10</f>
        <v>BOWLİNG YILDIZLARI</v>
      </c>
      <c r="D34" s="36" t="str">
        <f>'[2]5 aralık'!D10</f>
        <v>Fatih Mehmet Temelli</v>
      </c>
      <c r="E34" s="154"/>
      <c r="F34" s="137"/>
      <c r="G34" s="137"/>
      <c r="H34" s="137"/>
      <c r="I34" s="144"/>
      <c r="J34" s="144"/>
      <c r="K34" s="144"/>
      <c r="L34" s="144">
        <f>'[2]SKORLAMA '!AF21</f>
        <v>38.444444444444436</v>
      </c>
      <c r="M34" s="4">
        <v>6</v>
      </c>
      <c r="N34" s="7" t="str">
        <f>'[2]5 aralık'!N18</f>
        <v>ÇOK PİS YENERİZ</v>
      </c>
      <c r="O34" s="38" t="str">
        <f>'[2]5 aralık'!O18</f>
        <v>İsmail Eser</v>
      </c>
    </row>
    <row r="35" spans="1:15" x14ac:dyDescent="0.25">
      <c r="A35" s="20"/>
      <c r="B35" s="2"/>
      <c r="C35" s="1"/>
      <c r="D35" s="37" t="str">
        <f>'[2]5 aralık'!D11</f>
        <v>Timur Özhan</v>
      </c>
      <c r="E35" s="154"/>
      <c r="F35" s="137"/>
      <c r="G35" s="137"/>
      <c r="H35" s="137"/>
      <c r="I35" s="144"/>
      <c r="J35" s="144"/>
      <c r="K35" s="144"/>
      <c r="L35" s="144">
        <f>'[2]SKORLAMA '!AF22</f>
        <v>29.466666666666676</v>
      </c>
      <c r="M35" s="4"/>
      <c r="N35" s="5"/>
      <c r="O35" s="38" t="str">
        <f>'[2]5 aralık'!O19</f>
        <v>Barış Uz</v>
      </c>
    </row>
    <row r="36" spans="1:15" x14ac:dyDescent="0.25">
      <c r="A36" s="20"/>
      <c r="B36" s="2"/>
      <c r="C36" s="1"/>
      <c r="D36" s="37" t="str">
        <f>'[2]5 aralık'!D12</f>
        <v>Burak Kania</v>
      </c>
      <c r="E36" s="154"/>
      <c r="F36" s="137"/>
      <c r="G36" s="137"/>
      <c r="H36" s="137"/>
      <c r="I36" s="144"/>
      <c r="J36" s="144"/>
      <c r="K36" s="144"/>
      <c r="L36" s="144">
        <f>'[2]SKORLAMA '!AF23</f>
        <v>53.555555555555557</v>
      </c>
      <c r="M36" s="4"/>
      <c r="N36" s="5"/>
      <c r="O36" s="38" t="str">
        <f>'[2]5 aralık'!O20</f>
        <v>Fatma Sütçü</v>
      </c>
    </row>
    <row r="37" spans="1:15" x14ac:dyDescent="0.25">
      <c r="A37" s="20"/>
      <c r="B37" s="2"/>
      <c r="C37" s="1"/>
      <c r="D37" s="1"/>
      <c r="E37" s="137"/>
      <c r="F37" s="137"/>
      <c r="G37" s="137"/>
      <c r="H37" s="137"/>
      <c r="I37" s="144"/>
      <c r="J37" s="144"/>
      <c r="K37" s="144"/>
      <c r="L37" s="144"/>
      <c r="M37" s="4"/>
      <c r="N37" s="5"/>
      <c r="O37" s="38"/>
    </row>
    <row r="38" spans="1:15" ht="15.75" thickBot="1" x14ac:dyDescent="0.3">
      <c r="A38" s="23"/>
      <c r="B38" s="2"/>
      <c r="C38" s="1"/>
      <c r="D38" s="16"/>
      <c r="E38" s="126"/>
      <c r="F38" s="126">
        <f>SUM(F34:F37)</f>
        <v>0</v>
      </c>
      <c r="G38" s="126">
        <f>SUM(G34:G37)</f>
        <v>0</v>
      </c>
      <c r="H38" s="126"/>
      <c r="I38" s="127"/>
      <c r="J38" s="127">
        <f t="shared" ref="J38:K38" si="4">SUM(J34:J37)</f>
        <v>0</v>
      </c>
      <c r="K38" s="127">
        <f t="shared" si="4"/>
        <v>0</v>
      </c>
      <c r="L38" s="127"/>
      <c r="M38" s="5"/>
      <c r="N38" s="5"/>
      <c r="O38" s="19"/>
    </row>
    <row r="39" spans="1:15" ht="15.75" thickBot="1" x14ac:dyDescent="0.3">
      <c r="A39" s="24"/>
      <c r="B39" s="21"/>
      <c r="C39" s="22"/>
      <c r="D39" s="17" t="s">
        <v>12</v>
      </c>
      <c r="E39" s="147"/>
      <c r="F39" s="162">
        <f>+F38+G38+E34*2+E35*2+E36*2+E37*2</f>
        <v>0</v>
      </c>
      <c r="G39" s="163"/>
      <c r="H39" s="148"/>
      <c r="I39" s="149"/>
      <c r="J39" s="164">
        <f>+J38+K38+L34*2+L35*2+L36*2+L37*2</f>
        <v>242.93333333333334</v>
      </c>
      <c r="K39" s="165"/>
      <c r="L39" s="149"/>
      <c r="M39" s="29"/>
      <c r="N39" s="30"/>
      <c r="O39" s="31"/>
    </row>
    <row r="40" spans="1:15" x14ac:dyDescent="0.25">
      <c r="A40" s="27"/>
      <c r="B40" s="27"/>
      <c r="C40" s="27"/>
      <c r="D40" s="27"/>
      <c r="E40" s="155"/>
      <c r="F40" s="155"/>
      <c r="G40" s="155"/>
      <c r="H40" s="155"/>
      <c r="I40" s="155"/>
      <c r="J40" s="155"/>
      <c r="K40" s="155"/>
      <c r="L40" s="155"/>
      <c r="M40" s="27"/>
      <c r="N40" s="27"/>
      <c r="O40" s="27"/>
    </row>
  </sheetData>
  <mergeCells count="10">
    <mergeCell ref="F31:G31"/>
    <mergeCell ref="J31:K31"/>
    <mergeCell ref="F39:G39"/>
    <mergeCell ref="J39:K39"/>
    <mergeCell ref="F7:G7"/>
    <mergeCell ref="J7:K7"/>
    <mergeCell ref="F15:G15"/>
    <mergeCell ref="J15:K15"/>
    <mergeCell ref="F23:G23"/>
    <mergeCell ref="J23:K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 1.hafta skorlama</vt:lpstr>
      <vt:lpstr>2.hafta skorlama</vt:lpstr>
      <vt:lpstr>3.hafta skorlama</vt:lpstr>
      <vt:lpstr>EN YÜKSEK SKOR</vt:lpstr>
      <vt:lpstr>5 aralık</vt:lpstr>
      <vt:lpstr>12 aralık</vt:lpstr>
      <vt:lpstr>26 aralık</vt:lpstr>
      <vt:lpstr>2 ocak</vt:lpstr>
      <vt:lpstr>9 ocak</vt:lpstr>
      <vt:lpstr>SIRALAMA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erdo kara</dc:creator>
  <cp:lastModifiedBy>erdo kara</cp:lastModifiedBy>
  <cp:lastPrinted>2017-12-26T16:03:03Z</cp:lastPrinted>
  <dcterms:created xsi:type="dcterms:W3CDTF">2017-11-21T08:32:54Z</dcterms:created>
  <dcterms:modified xsi:type="dcterms:W3CDTF">2018-01-03T10:26:59Z</dcterms:modified>
</cp:coreProperties>
</file>